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ritsJurgens\"/>
    </mc:Choice>
  </mc:AlternateContent>
  <xr:revisionPtr revIDLastSave="0" documentId="8_{78552F1D-8B92-46C0-AFEE-E201AC1DF3E0}" xr6:coauthVersionLast="47" xr6:coauthVersionMax="47" xr10:uidLastSave="{00000000-0000-0000-0000-000000000000}"/>
  <bookViews>
    <workbookView xWindow="-120" yWindow="-120" windowWidth="29040" windowHeight="15720" xr2:uid="{8CEE82AA-AB83-42FA-BBF9-ED5970B6BA59}"/>
  </bookViews>
  <sheets>
    <sheet name="FritsJurgens 2025.01" sheetId="1" r:id="rId1"/>
  </sheets>
  <externalReferences>
    <externalReference r:id="rId2"/>
  </externalReferences>
  <definedNames>
    <definedName name="_xlnm._FilterDatabase" localSheetId="0" hidden="1">'FritsJurgens 2025.01'!$B$2:$Z$591</definedName>
    <definedName name="_xlnm.Print_Titles" localSheetId="0">'FritsJurgens 2025.01'!$1:$2</definedName>
    <definedName name="_xlnm.Print_Area" localSheetId="0">'FritsJurgens 2025.01'!$B$1:$F$591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" i="1" l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9" i="1"/>
  <c r="F9" i="1"/>
  <c r="E317" i="1"/>
  <c r="F317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H84" i="1"/>
  <c r="I84" i="1"/>
  <c r="J84" i="1"/>
  <c r="K84" i="1"/>
  <c r="L84" i="1"/>
  <c r="M84" i="1"/>
  <c r="R84" i="1"/>
  <c r="S84" i="1"/>
  <c r="T84" i="1"/>
  <c r="U84" i="1"/>
  <c r="V84" i="1"/>
  <c r="W84" i="1"/>
  <c r="X84" i="1"/>
  <c r="Y84" i="1"/>
  <c r="H85" i="1"/>
  <c r="I85" i="1"/>
  <c r="J85" i="1"/>
  <c r="K85" i="1"/>
  <c r="L85" i="1"/>
  <c r="M85" i="1"/>
  <c r="R85" i="1"/>
  <c r="S85" i="1"/>
  <c r="T85" i="1"/>
  <c r="U85" i="1"/>
  <c r="V85" i="1"/>
  <c r="W85" i="1"/>
  <c r="X85" i="1"/>
  <c r="Y85" i="1"/>
  <c r="H86" i="1"/>
  <c r="I86" i="1"/>
  <c r="J86" i="1"/>
  <c r="K86" i="1"/>
  <c r="L86" i="1"/>
  <c r="M86" i="1"/>
  <c r="R86" i="1"/>
  <c r="S86" i="1"/>
  <c r="T86" i="1"/>
  <c r="U86" i="1"/>
  <c r="V86" i="1"/>
  <c r="W86" i="1"/>
  <c r="X86" i="1"/>
  <c r="Y86" i="1"/>
  <c r="H87" i="1"/>
  <c r="I87" i="1"/>
  <c r="J87" i="1"/>
  <c r="K87" i="1"/>
  <c r="L87" i="1"/>
  <c r="M87" i="1"/>
  <c r="R87" i="1"/>
  <c r="S87" i="1"/>
  <c r="T87" i="1"/>
  <c r="U87" i="1"/>
  <c r="V87" i="1"/>
  <c r="W87" i="1"/>
  <c r="X87" i="1"/>
  <c r="Y87" i="1"/>
  <c r="H88" i="1"/>
  <c r="I88" i="1"/>
  <c r="J88" i="1"/>
  <c r="K88" i="1"/>
  <c r="L88" i="1"/>
  <c r="M88" i="1"/>
  <c r="R88" i="1"/>
  <c r="S88" i="1"/>
  <c r="T88" i="1"/>
  <c r="U88" i="1"/>
  <c r="V88" i="1"/>
  <c r="W88" i="1"/>
  <c r="X88" i="1"/>
  <c r="Y88" i="1"/>
  <c r="H89" i="1"/>
  <c r="I89" i="1"/>
  <c r="J89" i="1"/>
  <c r="K89" i="1"/>
  <c r="L89" i="1"/>
  <c r="M89" i="1"/>
  <c r="R89" i="1"/>
  <c r="S89" i="1"/>
  <c r="T89" i="1"/>
  <c r="U89" i="1"/>
  <c r="V89" i="1"/>
  <c r="W89" i="1"/>
  <c r="X89" i="1"/>
  <c r="Y89" i="1"/>
  <c r="H90" i="1"/>
  <c r="I90" i="1"/>
  <c r="J90" i="1"/>
  <c r="K90" i="1"/>
  <c r="L90" i="1"/>
  <c r="M90" i="1"/>
  <c r="R90" i="1"/>
  <c r="S90" i="1"/>
  <c r="T90" i="1"/>
  <c r="U90" i="1"/>
  <c r="V90" i="1"/>
  <c r="W90" i="1"/>
  <c r="X90" i="1"/>
  <c r="Y90" i="1"/>
  <c r="H91" i="1"/>
  <c r="I91" i="1"/>
  <c r="J91" i="1"/>
  <c r="K91" i="1"/>
  <c r="L91" i="1"/>
  <c r="M91" i="1"/>
  <c r="R91" i="1"/>
  <c r="S91" i="1"/>
  <c r="T91" i="1"/>
  <c r="U91" i="1"/>
  <c r="V91" i="1"/>
  <c r="W91" i="1"/>
  <c r="X91" i="1"/>
  <c r="Y91" i="1"/>
  <c r="H92" i="1"/>
  <c r="I92" i="1"/>
  <c r="J92" i="1"/>
  <c r="K92" i="1"/>
  <c r="L92" i="1"/>
  <c r="M92" i="1"/>
  <c r="R92" i="1"/>
  <c r="S92" i="1"/>
  <c r="T92" i="1"/>
  <c r="U92" i="1"/>
  <c r="V92" i="1"/>
  <c r="W92" i="1"/>
  <c r="X92" i="1"/>
  <c r="Y92" i="1"/>
  <c r="H93" i="1"/>
  <c r="I93" i="1"/>
  <c r="J93" i="1"/>
  <c r="K93" i="1"/>
  <c r="L93" i="1"/>
  <c r="M93" i="1"/>
  <c r="R93" i="1"/>
  <c r="S93" i="1"/>
  <c r="T93" i="1"/>
  <c r="U93" i="1"/>
  <c r="V93" i="1"/>
  <c r="W93" i="1"/>
  <c r="X93" i="1"/>
  <c r="Y93" i="1"/>
  <c r="H94" i="1"/>
  <c r="I94" i="1"/>
  <c r="J94" i="1"/>
  <c r="K94" i="1"/>
  <c r="L94" i="1"/>
  <c r="M94" i="1"/>
  <c r="R94" i="1"/>
  <c r="S94" i="1"/>
  <c r="T94" i="1"/>
  <c r="U94" i="1"/>
  <c r="V94" i="1"/>
  <c r="W94" i="1"/>
  <c r="X94" i="1"/>
  <c r="Y94" i="1"/>
  <c r="H95" i="1"/>
  <c r="I95" i="1"/>
  <c r="J95" i="1"/>
  <c r="K95" i="1"/>
  <c r="L95" i="1"/>
  <c r="M95" i="1"/>
  <c r="R95" i="1"/>
  <c r="S95" i="1"/>
  <c r="T95" i="1"/>
  <c r="U95" i="1"/>
  <c r="V95" i="1"/>
  <c r="W95" i="1"/>
  <c r="X95" i="1"/>
  <c r="Y95" i="1"/>
  <c r="H96" i="1"/>
  <c r="I96" i="1"/>
  <c r="J96" i="1"/>
  <c r="K96" i="1"/>
  <c r="L96" i="1"/>
  <c r="M96" i="1"/>
  <c r="R96" i="1"/>
  <c r="S96" i="1"/>
  <c r="T96" i="1"/>
  <c r="U96" i="1"/>
  <c r="V96" i="1"/>
  <c r="W96" i="1"/>
  <c r="X96" i="1"/>
  <c r="Y96" i="1"/>
  <c r="H97" i="1"/>
  <c r="I97" i="1"/>
  <c r="J97" i="1"/>
  <c r="K97" i="1"/>
  <c r="L97" i="1"/>
  <c r="M97" i="1"/>
  <c r="R97" i="1"/>
  <c r="S97" i="1"/>
  <c r="T97" i="1"/>
  <c r="U97" i="1"/>
  <c r="V97" i="1"/>
  <c r="W97" i="1"/>
  <c r="X97" i="1"/>
  <c r="Y97" i="1"/>
  <c r="H98" i="1"/>
  <c r="I98" i="1"/>
  <c r="J98" i="1"/>
  <c r="K98" i="1"/>
  <c r="L98" i="1"/>
  <c r="M98" i="1"/>
  <c r="R98" i="1"/>
  <c r="S98" i="1"/>
  <c r="T98" i="1"/>
  <c r="U98" i="1"/>
  <c r="V98" i="1"/>
  <c r="W98" i="1"/>
  <c r="X98" i="1"/>
  <c r="Y98" i="1"/>
  <c r="H99" i="1"/>
  <c r="I99" i="1"/>
  <c r="J99" i="1"/>
  <c r="K99" i="1"/>
  <c r="L99" i="1"/>
  <c r="M99" i="1"/>
  <c r="R99" i="1"/>
  <c r="S99" i="1"/>
  <c r="T99" i="1"/>
  <c r="U99" i="1"/>
  <c r="V99" i="1"/>
  <c r="W99" i="1"/>
  <c r="X99" i="1"/>
  <c r="Y99" i="1"/>
  <c r="H100" i="1"/>
  <c r="I100" i="1"/>
  <c r="J100" i="1"/>
  <c r="K100" i="1"/>
  <c r="L100" i="1"/>
  <c r="M100" i="1"/>
  <c r="R100" i="1"/>
  <c r="S100" i="1"/>
  <c r="T100" i="1"/>
  <c r="U100" i="1"/>
  <c r="V100" i="1"/>
  <c r="W100" i="1"/>
  <c r="X100" i="1"/>
  <c r="Y100" i="1"/>
  <c r="H101" i="1"/>
  <c r="I101" i="1"/>
  <c r="J101" i="1"/>
  <c r="K101" i="1"/>
  <c r="L101" i="1"/>
  <c r="M101" i="1"/>
  <c r="R101" i="1"/>
  <c r="S101" i="1"/>
  <c r="T101" i="1"/>
  <c r="U101" i="1"/>
  <c r="V101" i="1"/>
  <c r="W101" i="1"/>
  <c r="X101" i="1"/>
  <c r="Y101" i="1"/>
  <c r="H102" i="1"/>
  <c r="I102" i="1"/>
  <c r="J102" i="1"/>
  <c r="K102" i="1"/>
  <c r="L102" i="1"/>
  <c r="M102" i="1"/>
  <c r="R102" i="1"/>
  <c r="S102" i="1"/>
  <c r="T102" i="1"/>
  <c r="U102" i="1"/>
  <c r="V102" i="1"/>
  <c r="W102" i="1"/>
  <c r="X102" i="1"/>
  <c r="Y102" i="1"/>
  <c r="H103" i="1"/>
  <c r="I103" i="1"/>
  <c r="J103" i="1"/>
  <c r="K103" i="1"/>
  <c r="L103" i="1"/>
  <c r="M103" i="1"/>
  <c r="R103" i="1"/>
  <c r="S103" i="1"/>
  <c r="T103" i="1"/>
  <c r="U103" i="1"/>
  <c r="V103" i="1"/>
  <c r="W103" i="1"/>
  <c r="X103" i="1"/>
  <c r="Y103" i="1"/>
  <c r="H104" i="1"/>
  <c r="I104" i="1"/>
  <c r="J104" i="1"/>
  <c r="K104" i="1"/>
  <c r="L104" i="1"/>
  <c r="M104" i="1"/>
  <c r="R104" i="1"/>
  <c r="S104" i="1"/>
  <c r="T104" i="1"/>
  <c r="U104" i="1"/>
  <c r="V104" i="1"/>
  <c r="W104" i="1"/>
  <c r="X104" i="1"/>
  <c r="Y104" i="1"/>
  <c r="H105" i="1"/>
  <c r="I105" i="1"/>
  <c r="J105" i="1"/>
  <c r="K105" i="1"/>
  <c r="L105" i="1"/>
  <c r="M105" i="1"/>
  <c r="R105" i="1"/>
  <c r="S105" i="1"/>
  <c r="T105" i="1"/>
  <c r="U105" i="1"/>
  <c r="V105" i="1"/>
  <c r="W105" i="1"/>
  <c r="X105" i="1"/>
  <c r="Y105" i="1"/>
  <c r="H106" i="1"/>
  <c r="I106" i="1"/>
  <c r="J106" i="1"/>
  <c r="K106" i="1"/>
  <c r="L106" i="1"/>
  <c r="M106" i="1"/>
  <c r="R106" i="1"/>
  <c r="S106" i="1"/>
  <c r="T106" i="1"/>
  <c r="U106" i="1"/>
  <c r="V106" i="1"/>
  <c r="W106" i="1"/>
  <c r="X106" i="1"/>
  <c r="Y106" i="1"/>
  <c r="Y83" i="1"/>
  <c r="X83" i="1"/>
  <c r="W83" i="1"/>
  <c r="V83" i="1"/>
  <c r="T83" i="1"/>
  <c r="S83" i="1"/>
  <c r="R83" i="1"/>
  <c r="U83" i="1"/>
  <c r="M83" i="1"/>
  <c r="L83" i="1"/>
  <c r="K83" i="1"/>
  <c r="J83" i="1"/>
  <c r="I83" i="1"/>
  <c r="H83" i="1"/>
  <c r="AA591" i="1"/>
  <c r="AA4" i="1"/>
  <c r="AA5" i="1"/>
  <c r="AA6" i="1"/>
  <c r="AA7" i="1"/>
  <c r="AA8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3" i="1"/>
  <c r="E79" i="1"/>
  <c r="F79" i="1"/>
  <c r="E80" i="1"/>
  <c r="F80" i="1"/>
  <c r="E81" i="1"/>
  <c r="F81" i="1"/>
  <c r="E82" i="1"/>
  <c r="F82" i="1"/>
  <c r="E107" i="1"/>
  <c r="F107" i="1"/>
  <c r="E108" i="1"/>
  <c r="F108" i="1"/>
  <c r="E61" i="1"/>
  <c r="F61" i="1"/>
  <c r="E62" i="1"/>
  <c r="F62" i="1"/>
  <c r="E63" i="1"/>
  <c r="F63" i="1"/>
  <c r="E64" i="1"/>
  <c r="F64" i="1"/>
  <c r="E65" i="1"/>
  <c r="F65" i="1"/>
  <c r="E66" i="1"/>
  <c r="F66" i="1"/>
  <c r="E45" i="1"/>
  <c r="F45" i="1"/>
  <c r="F44" i="1"/>
  <c r="E44" i="1"/>
  <c r="E16" i="1"/>
  <c r="F16" i="1"/>
  <c r="E17" i="1"/>
  <c r="F17" i="1"/>
  <c r="E18" i="1"/>
  <c r="F18" i="1"/>
  <c r="E19" i="1"/>
  <c r="F19" i="1"/>
  <c r="E38" i="1"/>
  <c r="F38" i="1"/>
  <c r="E39" i="1"/>
  <c r="F39" i="1"/>
  <c r="E40" i="1"/>
  <c r="F40" i="1"/>
  <c r="E41" i="1"/>
  <c r="F41" i="1"/>
  <c r="E42" i="1"/>
  <c r="F42" i="1"/>
  <c r="E43" i="1"/>
  <c r="F43" i="1"/>
  <c r="E46" i="1"/>
  <c r="F46" i="1"/>
  <c r="E47" i="1"/>
  <c r="F47" i="1"/>
  <c r="E48" i="1"/>
  <c r="F48" i="1"/>
  <c r="E49" i="1"/>
  <c r="F49" i="1"/>
  <c r="E50" i="1"/>
  <c r="F50" i="1"/>
  <c r="E51" i="1"/>
  <c r="F51" i="1"/>
  <c r="E28" i="1"/>
  <c r="F28" i="1"/>
  <c r="E29" i="1"/>
  <c r="F29" i="1"/>
  <c r="E30" i="1"/>
  <c r="F30" i="1"/>
  <c r="E31" i="1"/>
  <c r="F31" i="1"/>
  <c r="E515" i="1"/>
  <c r="F515" i="1"/>
  <c r="E516" i="1"/>
  <c r="F516" i="1"/>
  <c r="E517" i="1"/>
  <c r="F517" i="1"/>
  <c r="F514" i="1"/>
  <c r="E514" i="1"/>
  <c r="F443" i="1"/>
  <c r="E443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F300" i="1"/>
  <c r="E300" i="1"/>
  <c r="E241" i="1"/>
  <c r="F241" i="1"/>
  <c r="E242" i="1"/>
  <c r="F242" i="1"/>
  <c r="E243" i="1"/>
  <c r="F243" i="1"/>
  <c r="F240" i="1"/>
  <c r="E240" i="1"/>
  <c r="E232" i="1"/>
  <c r="F232" i="1"/>
  <c r="E233" i="1"/>
  <c r="F233" i="1"/>
  <c r="E234" i="1"/>
  <c r="F234" i="1"/>
  <c r="E235" i="1"/>
  <c r="F235" i="1"/>
  <c r="E239" i="1"/>
  <c r="F239" i="1"/>
  <c r="E236" i="1"/>
  <c r="F236" i="1"/>
  <c r="E237" i="1"/>
  <c r="F237" i="1"/>
  <c r="F238" i="1"/>
  <c r="E238" i="1"/>
  <c r="E145" i="1"/>
  <c r="F145" i="1"/>
  <c r="E146" i="1"/>
  <c r="F146" i="1"/>
  <c r="E147" i="1"/>
  <c r="F147" i="1"/>
  <c r="E148" i="1"/>
  <c r="F148" i="1"/>
  <c r="E149" i="1"/>
  <c r="F149" i="1"/>
  <c r="E144" i="1"/>
  <c r="F144" i="1"/>
  <c r="E493" i="1"/>
  <c r="F493" i="1"/>
  <c r="E494" i="1"/>
  <c r="F494" i="1"/>
  <c r="F492" i="1"/>
  <c r="E492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F464" i="1"/>
  <c r="E464" i="1"/>
  <c r="F548" i="1" l="1"/>
  <c r="E548" i="1"/>
  <c r="F533" i="1"/>
  <c r="F532" i="1"/>
  <c r="E533" i="1"/>
  <c r="E532" i="1"/>
  <c r="E589" i="1"/>
  <c r="F589" i="1"/>
  <c r="E588" i="1"/>
  <c r="F588" i="1"/>
  <c r="E584" i="1"/>
  <c r="F584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109" i="1"/>
  <c r="F109" i="1"/>
  <c r="E110" i="1"/>
  <c r="F110" i="1"/>
  <c r="E111" i="1"/>
  <c r="F111" i="1"/>
  <c r="E70" i="1"/>
  <c r="E35" i="1"/>
  <c r="F35" i="1"/>
  <c r="E36" i="1"/>
  <c r="F36" i="1"/>
  <c r="E37" i="1"/>
  <c r="F37" i="1"/>
  <c r="E34" i="1"/>
  <c r="E509" i="1"/>
  <c r="F509" i="1"/>
  <c r="E510" i="1"/>
  <c r="F510" i="1"/>
  <c r="E511" i="1"/>
  <c r="F511" i="1"/>
  <c r="E512" i="1"/>
  <c r="F512" i="1"/>
  <c r="E513" i="1"/>
  <c r="F513" i="1"/>
  <c r="E518" i="1"/>
  <c r="F518" i="1"/>
  <c r="E519" i="1"/>
  <c r="F519" i="1"/>
  <c r="E508" i="1"/>
  <c r="F245" i="1"/>
  <c r="E247" i="1"/>
  <c r="E248" i="1"/>
  <c r="F248" i="1"/>
  <c r="F249" i="1"/>
  <c r="E251" i="1"/>
  <c r="E252" i="1"/>
  <c r="F252" i="1"/>
  <c r="F253" i="1"/>
  <c r="E255" i="1"/>
  <c r="F244" i="1"/>
  <c r="E244" i="1"/>
  <c r="F481" i="1"/>
  <c r="F482" i="1"/>
  <c r="F483" i="1"/>
  <c r="F484" i="1"/>
  <c r="F485" i="1"/>
  <c r="F486" i="1"/>
  <c r="F487" i="1"/>
  <c r="F488" i="1"/>
  <c r="F489" i="1"/>
  <c r="F490" i="1"/>
  <c r="F491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F70" i="1" l="1"/>
  <c r="F34" i="1"/>
  <c r="F508" i="1"/>
  <c r="F254" i="1"/>
  <c r="E253" i="1"/>
  <c r="F250" i="1"/>
  <c r="E249" i="1"/>
  <c r="F246" i="1"/>
  <c r="E245" i="1"/>
  <c r="F255" i="1"/>
  <c r="E254" i="1"/>
  <c r="F251" i="1"/>
  <c r="E250" i="1"/>
  <c r="F247" i="1"/>
  <c r="E246" i="1"/>
  <c r="E491" i="1"/>
  <c r="E490" i="1"/>
  <c r="E489" i="1"/>
  <c r="E488" i="1"/>
  <c r="E487" i="1"/>
  <c r="E486" i="1"/>
  <c r="E485" i="1"/>
  <c r="E484" i="1"/>
  <c r="E483" i="1"/>
  <c r="E482" i="1"/>
  <c r="E481" i="1"/>
  <c r="E480" i="1" l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69" i="1"/>
  <c r="E69" i="1"/>
  <c r="F68" i="1"/>
  <c r="E68" i="1"/>
  <c r="F67" i="1"/>
  <c r="E67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33" i="1"/>
  <c r="E33" i="1"/>
  <c r="F32" i="1"/>
  <c r="E32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5" i="1"/>
  <c r="E15" i="1"/>
  <c r="F14" i="1"/>
  <c r="E14" i="1"/>
  <c r="F13" i="1"/>
  <c r="E13" i="1"/>
  <c r="F12" i="1"/>
  <c r="E12" i="1"/>
  <c r="F11" i="1"/>
  <c r="E11" i="1"/>
  <c r="F10" i="1"/>
  <c r="E10" i="1"/>
  <c r="F8" i="1"/>
  <c r="E8" i="1"/>
  <c r="F7" i="1"/>
  <c r="E7" i="1"/>
  <c r="F6" i="1"/>
  <c r="E6" i="1"/>
  <c r="F5" i="1"/>
  <c r="E5" i="1"/>
  <c r="F4" i="1"/>
  <c r="E4" i="1"/>
  <c r="F3" i="1"/>
  <c r="E3" i="1"/>
  <c r="F480" i="1" l="1"/>
  <c r="F159" i="1" l="1"/>
  <c r="E162" i="1"/>
  <c r="F163" i="1"/>
  <c r="F167" i="1"/>
  <c r="F168" i="1"/>
  <c r="E170" i="1"/>
  <c r="F171" i="1"/>
  <c r="F175" i="1"/>
  <c r="E178" i="1"/>
  <c r="F179" i="1"/>
  <c r="F180" i="1"/>
  <c r="F183" i="1"/>
  <c r="E186" i="1"/>
  <c r="F187" i="1"/>
  <c r="F191" i="1"/>
  <c r="E194" i="1"/>
  <c r="F195" i="1"/>
  <c r="F196" i="1"/>
  <c r="F199" i="1"/>
  <c r="E202" i="1"/>
  <c r="F203" i="1"/>
  <c r="F204" i="1"/>
  <c r="F207" i="1"/>
  <c r="E210" i="1"/>
  <c r="F211" i="1"/>
  <c r="F212" i="1"/>
  <c r="F215" i="1"/>
  <c r="E218" i="1"/>
  <c r="F219" i="1"/>
  <c r="F220" i="1"/>
  <c r="F223" i="1"/>
  <c r="E226" i="1"/>
  <c r="F227" i="1"/>
  <c r="F228" i="1"/>
  <c r="F231" i="1"/>
  <c r="E258" i="1"/>
  <c r="F258" i="1"/>
  <c r="F260" i="1"/>
  <c r="E261" i="1"/>
  <c r="E265" i="1"/>
  <c r="E267" i="1"/>
  <c r="E269" i="1"/>
  <c r="E270" i="1"/>
  <c r="E271" i="1"/>
  <c r="F272" i="1"/>
  <c r="E273" i="1"/>
  <c r="E277" i="1"/>
  <c r="E278" i="1"/>
  <c r="E279" i="1"/>
  <c r="E282" i="1"/>
  <c r="E283" i="1"/>
  <c r="F284" i="1"/>
  <c r="E285" i="1"/>
  <c r="E287" i="1"/>
  <c r="E289" i="1"/>
  <c r="E290" i="1"/>
  <c r="E293" i="1"/>
  <c r="E295" i="1"/>
  <c r="E298" i="1"/>
  <c r="E299" i="1"/>
  <c r="E319" i="1"/>
  <c r="E320" i="1"/>
  <c r="E321" i="1"/>
  <c r="F322" i="1"/>
  <c r="E323" i="1"/>
  <c r="E327" i="1"/>
  <c r="E328" i="1"/>
  <c r="E329" i="1"/>
  <c r="E330" i="1"/>
  <c r="E332" i="1"/>
  <c r="E333" i="1"/>
  <c r="F334" i="1"/>
  <c r="E335" i="1"/>
  <c r="E337" i="1"/>
  <c r="E339" i="1"/>
  <c r="E340" i="1"/>
  <c r="E342" i="1"/>
  <c r="E343" i="1"/>
  <c r="E345" i="1"/>
  <c r="E348" i="1"/>
  <c r="E349" i="1"/>
  <c r="E351" i="1"/>
  <c r="E352" i="1"/>
  <c r="E353" i="1"/>
  <c r="F354" i="1"/>
  <c r="E355" i="1"/>
  <c r="E359" i="1"/>
  <c r="E360" i="1"/>
  <c r="E361" i="1"/>
  <c r="E364" i="1"/>
  <c r="E365" i="1"/>
  <c r="F366" i="1"/>
  <c r="E367" i="1"/>
  <c r="E369" i="1"/>
  <c r="E371" i="1"/>
  <c r="E372" i="1"/>
  <c r="E375" i="1"/>
  <c r="E377" i="1"/>
  <c r="E380" i="1"/>
  <c r="E381" i="1"/>
  <c r="F383" i="1"/>
  <c r="E384" i="1"/>
  <c r="F387" i="1"/>
  <c r="E388" i="1"/>
  <c r="F391" i="1"/>
  <c r="E392" i="1"/>
  <c r="F395" i="1"/>
  <c r="E396" i="1"/>
  <c r="F404" i="1"/>
  <c r="F410" i="1"/>
  <c r="E411" i="1"/>
  <c r="F412" i="1"/>
  <c r="F416" i="1"/>
  <c r="E419" i="1"/>
  <c r="F420" i="1"/>
  <c r="F424" i="1"/>
  <c r="E427" i="1"/>
  <c r="F428" i="1"/>
  <c r="F430" i="1"/>
  <c r="F434" i="1"/>
  <c r="F438" i="1"/>
  <c r="F440" i="1"/>
  <c r="E444" i="1"/>
  <c r="F448" i="1"/>
  <c r="F456" i="1"/>
  <c r="F507" i="1"/>
  <c r="E520" i="1"/>
  <c r="E521" i="1"/>
  <c r="E522" i="1"/>
  <c r="E526" i="1"/>
  <c r="E529" i="1"/>
  <c r="F534" i="1"/>
  <c r="E538" i="1"/>
  <c r="F542" i="1"/>
  <c r="E546" i="1"/>
  <c r="F551" i="1"/>
  <c r="E555" i="1"/>
  <c r="F555" i="1"/>
  <c r="F556" i="1"/>
  <c r="F560" i="1"/>
  <c r="F563" i="1"/>
  <c r="E564" i="1"/>
  <c r="E567" i="1"/>
  <c r="F570" i="1"/>
  <c r="E571" i="1"/>
  <c r="F579" i="1"/>
  <c r="F590" i="1"/>
  <c r="F140" i="1"/>
  <c r="E143" i="1"/>
  <c r="E152" i="1"/>
  <c r="E155" i="1"/>
  <c r="E156" i="1"/>
  <c r="E131" i="1"/>
  <c r="F133" i="1"/>
  <c r="F124" i="1"/>
  <c r="F394" i="1" l="1"/>
  <c r="F131" i="1"/>
  <c r="F125" i="1"/>
  <c r="F423" i="1"/>
  <c r="E260" i="1"/>
  <c r="F362" i="1"/>
  <c r="F578" i="1"/>
  <c r="E534" i="1"/>
  <c r="E574" i="1"/>
  <c r="F571" i="1"/>
  <c r="E459" i="1"/>
  <c r="E423" i="1"/>
  <c r="F264" i="1"/>
  <c r="F436" i="1"/>
  <c r="F342" i="1"/>
  <c r="F374" i="1"/>
  <c r="E191" i="1"/>
  <c r="F188" i="1"/>
  <c r="F400" i="1"/>
  <c r="F280" i="1"/>
  <c r="F256" i="1"/>
  <c r="F521" i="1"/>
  <c r="F450" i="1"/>
  <c r="E447" i="1"/>
  <c r="F435" i="1"/>
  <c r="F350" i="1"/>
  <c r="F328" i="1"/>
  <c r="E322" i="1"/>
  <c r="F320" i="1"/>
  <c r="F282" i="1"/>
  <c r="E180" i="1"/>
  <c r="F585" i="1"/>
  <c r="F566" i="1"/>
  <c r="F459" i="1"/>
  <c r="E435" i="1"/>
  <c r="F418" i="1"/>
  <c r="E412" i="1"/>
  <c r="F386" i="1"/>
  <c r="E284" i="1"/>
  <c r="E207" i="1"/>
  <c r="E204" i="1"/>
  <c r="F202" i="1"/>
  <c r="F200" i="1"/>
  <c r="E590" i="1"/>
  <c r="F583" i="1"/>
  <c r="F575" i="1"/>
  <c r="E130" i="1"/>
  <c r="F150" i="1"/>
  <c r="E583" i="1"/>
  <c r="E575" i="1"/>
  <c r="E150" i="1"/>
  <c r="F586" i="1"/>
  <c r="F559" i="1"/>
  <c r="E551" i="1"/>
  <c r="F541" i="1"/>
  <c r="F538" i="1"/>
  <c r="E436" i="1"/>
  <c r="E420" i="1"/>
  <c r="F352" i="1"/>
  <c r="E196" i="1"/>
  <c r="F170" i="1"/>
  <c r="F164" i="1"/>
  <c r="E463" i="1"/>
  <c r="E460" i="1"/>
  <c r="F399" i="1"/>
  <c r="F364" i="1"/>
  <c r="E223" i="1"/>
  <c r="E220" i="1"/>
  <c r="F218" i="1"/>
  <c r="F216" i="1"/>
  <c r="F184" i="1"/>
  <c r="E175" i="1"/>
  <c r="F172" i="1"/>
  <c r="E164" i="1"/>
  <c r="F162" i="1"/>
  <c r="F454" i="1"/>
  <c r="E399" i="1"/>
  <c r="E366" i="1"/>
  <c r="F340" i="1"/>
  <c r="F338" i="1"/>
  <c r="F186" i="1"/>
  <c r="E560" i="1"/>
  <c r="F138" i="1"/>
  <c r="E140" i="1"/>
  <c r="F567" i="1"/>
  <c r="F564" i="1"/>
  <c r="E556" i="1"/>
  <c r="E542" i="1"/>
  <c r="E138" i="1"/>
  <c r="F130" i="1"/>
  <c r="F151" i="1"/>
  <c r="F550" i="1"/>
  <c r="F546" i="1"/>
  <c r="F529" i="1"/>
  <c r="F451" i="1"/>
  <c r="F431" i="1"/>
  <c r="F407" i="1"/>
  <c r="E374" i="1"/>
  <c r="F372" i="1"/>
  <c r="F370" i="1"/>
  <c r="E362" i="1"/>
  <c r="F360" i="1"/>
  <c r="E354" i="1"/>
  <c r="F292" i="1"/>
  <c r="E280" i="1"/>
  <c r="F278" i="1"/>
  <c r="E272" i="1"/>
  <c r="F270" i="1"/>
  <c r="E188" i="1"/>
  <c r="E172" i="1"/>
  <c r="E159" i="1"/>
  <c r="F462" i="1"/>
  <c r="F458" i="1"/>
  <c r="E455" i="1"/>
  <c r="E451" i="1"/>
  <c r="F446" i="1"/>
  <c r="E431" i="1"/>
  <c r="E428" i="1"/>
  <c r="F415" i="1"/>
  <c r="E407" i="1"/>
  <c r="E404" i="1"/>
  <c r="F402" i="1"/>
  <c r="F398" i="1"/>
  <c r="F390" i="1"/>
  <c r="F382" i="1"/>
  <c r="E370" i="1"/>
  <c r="E334" i="1"/>
  <c r="F332" i="1"/>
  <c r="F330" i="1"/>
  <c r="E292" i="1"/>
  <c r="F290" i="1"/>
  <c r="F288" i="1"/>
  <c r="E231" i="1"/>
  <c r="E228" i="1"/>
  <c r="F226" i="1"/>
  <c r="F224" i="1"/>
  <c r="E215" i="1"/>
  <c r="E212" i="1"/>
  <c r="F210" i="1"/>
  <c r="F208" i="1"/>
  <c r="E199" i="1"/>
  <c r="F192" i="1"/>
  <c r="E183" i="1"/>
  <c r="F176" i="1"/>
  <c r="E167" i="1"/>
  <c r="E163" i="1"/>
  <c r="E452" i="1"/>
  <c r="E415" i="1"/>
  <c r="F408" i="1"/>
  <c r="F318" i="1"/>
  <c r="F194" i="1"/>
  <c r="F178" i="1"/>
  <c r="F160" i="1"/>
  <c r="E151" i="1"/>
  <c r="E586" i="1"/>
  <c r="E585" i="1"/>
  <c r="F581" i="1"/>
  <c r="E579" i="1"/>
  <c r="E578" i="1"/>
  <c r="F573" i="1"/>
  <c r="F569" i="1"/>
  <c r="E566" i="1"/>
  <c r="E563" i="1"/>
  <c r="F545" i="1"/>
  <c r="E545" i="1"/>
  <c r="F135" i="1"/>
  <c r="F134" i="1"/>
  <c r="F127" i="1"/>
  <c r="F126" i="1"/>
  <c r="F155" i="1"/>
  <c r="F154" i="1"/>
  <c r="F143" i="1"/>
  <c r="F142" i="1"/>
  <c r="F139" i="1"/>
  <c r="F582" i="1"/>
  <c r="F574" i="1"/>
  <c r="F562" i="1"/>
  <c r="F558" i="1"/>
  <c r="F540" i="1"/>
  <c r="F137" i="1"/>
  <c r="E135" i="1"/>
  <c r="E134" i="1"/>
  <c r="F129" i="1"/>
  <c r="E127" i="1"/>
  <c r="E126" i="1"/>
  <c r="E154" i="1"/>
  <c r="E142" i="1"/>
  <c r="E139" i="1"/>
  <c r="E582" i="1"/>
  <c r="F577" i="1"/>
  <c r="F554" i="1"/>
  <c r="E554" i="1"/>
  <c r="F537" i="1"/>
  <c r="E537" i="1"/>
  <c r="E570" i="1"/>
  <c r="F549" i="1"/>
  <c r="F531" i="1"/>
  <c r="E527" i="1"/>
  <c r="F527" i="1"/>
  <c r="E559" i="1"/>
  <c r="F553" i="1"/>
  <c r="E550" i="1"/>
  <c r="F544" i="1"/>
  <c r="E541" i="1"/>
  <c r="F536" i="1"/>
  <c r="E523" i="1"/>
  <c r="F523" i="1"/>
  <c r="E525" i="1"/>
  <c r="F525" i="1"/>
  <c r="E507" i="1"/>
  <c r="E456" i="1"/>
  <c r="E448" i="1"/>
  <c r="E440" i="1"/>
  <c r="E439" i="1"/>
  <c r="E432" i="1"/>
  <c r="F427" i="1"/>
  <c r="E424" i="1"/>
  <c r="F422" i="1"/>
  <c r="E416" i="1"/>
  <c r="F414" i="1"/>
  <c r="F406" i="1"/>
  <c r="E344" i="1"/>
  <c r="F344" i="1"/>
  <c r="E336" i="1"/>
  <c r="F336" i="1"/>
  <c r="E296" i="1"/>
  <c r="F296" i="1"/>
  <c r="E262" i="1"/>
  <c r="F262" i="1"/>
  <c r="E230" i="1"/>
  <c r="F230" i="1"/>
  <c r="E214" i="1"/>
  <c r="F214" i="1"/>
  <c r="E198" i="1"/>
  <c r="F198" i="1"/>
  <c r="E182" i="1"/>
  <c r="F182" i="1"/>
  <c r="E166" i="1"/>
  <c r="F166" i="1"/>
  <c r="F460" i="1"/>
  <c r="F452" i="1"/>
  <c r="F444" i="1"/>
  <c r="E403" i="1"/>
  <c r="F403" i="1"/>
  <c r="E376" i="1"/>
  <c r="F376" i="1"/>
  <c r="E358" i="1"/>
  <c r="F358" i="1"/>
  <c r="E324" i="1"/>
  <c r="F324" i="1"/>
  <c r="E276" i="1"/>
  <c r="F276" i="1"/>
  <c r="E268" i="1"/>
  <c r="F268" i="1"/>
  <c r="E368" i="1"/>
  <c r="F368" i="1"/>
  <c r="E346" i="1"/>
  <c r="F346" i="1"/>
  <c r="E294" i="1"/>
  <c r="F294" i="1"/>
  <c r="E286" i="1"/>
  <c r="F286" i="1"/>
  <c r="E222" i="1"/>
  <c r="F222" i="1"/>
  <c r="E206" i="1"/>
  <c r="F206" i="1"/>
  <c r="E190" i="1"/>
  <c r="F190" i="1"/>
  <c r="E174" i="1"/>
  <c r="F174" i="1"/>
  <c r="F463" i="1"/>
  <c r="F455" i="1"/>
  <c r="F447" i="1"/>
  <c r="F439" i="1"/>
  <c r="F432" i="1"/>
  <c r="F419" i="1"/>
  <c r="F411" i="1"/>
  <c r="E378" i="1"/>
  <c r="F378" i="1"/>
  <c r="E356" i="1"/>
  <c r="F356" i="1"/>
  <c r="E326" i="1"/>
  <c r="F326" i="1"/>
  <c r="E274" i="1"/>
  <c r="F274" i="1"/>
  <c r="F426" i="1"/>
  <c r="E408" i="1"/>
  <c r="E400" i="1"/>
  <c r="E398" i="1"/>
  <c r="E394" i="1"/>
  <c r="E390" i="1"/>
  <c r="E386" i="1"/>
  <c r="E382" i="1"/>
  <c r="F380" i="1"/>
  <c r="E350" i="1"/>
  <c r="F348" i="1"/>
  <c r="E338" i="1"/>
  <c r="E318" i="1"/>
  <c r="F298" i="1"/>
  <c r="E288" i="1"/>
  <c r="E264" i="1"/>
  <c r="E256" i="1"/>
  <c r="E224" i="1"/>
  <c r="E216" i="1"/>
  <c r="E208" i="1"/>
  <c r="E200" i="1"/>
  <c r="E192" i="1"/>
  <c r="E184" i="1"/>
  <c r="E176" i="1"/>
  <c r="E168" i="1"/>
  <c r="E160" i="1"/>
  <c r="E227" i="1"/>
  <c r="E219" i="1"/>
  <c r="E211" i="1"/>
  <c r="E203" i="1"/>
  <c r="E195" i="1"/>
  <c r="E187" i="1"/>
  <c r="E179" i="1"/>
  <c r="E171" i="1"/>
  <c r="F158" i="1"/>
  <c r="E580" i="1"/>
  <c r="F580" i="1"/>
  <c r="E565" i="1"/>
  <c r="F565" i="1"/>
  <c r="E547" i="1"/>
  <c r="F547" i="1"/>
  <c r="E530" i="1"/>
  <c r="F530" i="1"/>
  <c r="E568" i="1"/>
  <c r="F568" i="1"/>
  <c r="E552" i="1"/>
  <c r="F552" i="1"/>
  <c r="E535" i="1"/>
  <c r="F535" i="1"/>
  <c r="E587" i="1"/>
  <c r="F587" i="1"/>
  <c r="E572" i="1"/>
  <c r="F572" i="1"/>
  <c r="E557" i="1"/>
  <c r="F557" i="1"/>
  <c r="E539" i="1"/>
  <c r="F539" i="1"/>
  <c r="E576" i="1"/>
  <c r="F576" i="1"/>
  <c r="E561" i="1"/>
  <c r="F561" i="1"/>
  <c r="E543" i="1"/>
  <c r="F543" i="1"/>
  <c r="E591" i="1"/>
  <c r="F591" i="1"/>
  <c r="F528" i="1"/>
  <c r="F524" i="1"/>
  <c r="E581" i="1"/>
  <c r="E577" i="1"/>
  <c r="E573" i="1"/>
  <c r="E569" i="1"/>
  <c r="E562" i="1"/>
  <c r="E558" i="1"/>
  <c r="E553" i="1"/>
  <c r="E549" i="1"/>
  <c r="E544" i="1"/>
  <c r="E540" i="1"/>
  <c r="E536" i="1"/>
  <c r="E531" i="1"/>
  <c r="F522" i="1"/>
  <c r="F526" i="1"/>
  <c r="F520" i="1"/>
  <c r="E528" i="1"/>
  <c r="E524" i="1"/>
  <c r="E442" i="1"/>
  <c r="E437" i="1"/>
  <c r="F437" i="1"/>
  <c r="E417" i="1"/>
  <c r="F417" i="1"/>
  <c r="E401" i="1"/>
  <c r="F401" i="1"/>
  <c r="E266" i="1"/>
  <c r="F266" i="1"/>
  <c r="E221" i="1"/>
  <c r="F221" i="1"/>
  <c r="E462" i="1"/>
  <c r="F461" i="1"/>
  <c r="E458" i="1"/>
  <c r="F457" i="1"/>
  <c r="E454" i="1"/>
  <c r="F453" i="1"/>
  <c r="E450" i="1"/>
  <c r="F449" i="1"/>
  <c r="E446" i="1"/>
  <c r="F445" i="1"/>
  <c r="E438" i="1"/>
  <c r="E433" i="1"/>
  <c r="F433" i="1"/>
  <c r="E421" i="1"/>
  <c r="F421" i="1"/>
  <c r="E405" i="1"/>
  <c r="F405" i="1"/>
  <c r="F373" i="1"/>
  <c r="E373" i="1"/>
  <c r="F357" i="1"/>
  <c r="E357" i="1"/>
  <c r="F341" i="1"/>
  <c r="E341" i="1"/>
  <c r="F325" i="1"/>
  <c r="E325" i="1"/>
  <c r="F291" i="1"/>
  <c r="E291" i="1"/>
  <c r="F275" i="1"/>
  <c r="E275" i="1"/>
  <c r="F259" i="1"/>
  <c r="E259" i="1"/>
  <c r="E181" i="1"/>
  <c r="F181" i="1"/>
  <c r="E461" i="1"/>
  <c r="E457" i="1"/>
  <c r="E453" i="1"/>
  <c r="E449" i="1"/>
  <c r="E445" i="1"/>
  <c r="E434" i="1"/>
  <c r="E429" i="1"/>
  <c r="F429" i="1"/>
  <c r="E425" i="1"/>
  <c r="F425" i="1"/>
  <c r="E409" i="1"/>
  <c r="F409" i="1"/>
  <c r="F379" i="1"/>
  <c r="E379" i="1"/>
  <c r="F363" i="1"/>
  <c r="E363" i="1"/>
  <c r="F347" i="1"/>
  <c r="E347" i="1"/>
  <c r="F331" i="1"/>
  <c r="E331" i="1"/>
  <c r="F297" i="1"/>
  <c r="E297" i="1"/>
  <c r="F281" i="1"/>
  <c r="E281" i="1"/>
  <c r="E263" i="1"/>
  <c r="F263" i="1"/>
  <c r="F442" i="1"/>
  <c r="E441" i="1"/>
  <c r="F441" i="1"/>
  <c r="E430" i="1"/>
  <c r="E413" i="1"/>
  <c r="F413" i="1"/>
  <c r="E426" i="1"/>
  <c r="E422" i="1"/>
  <c r="E418" i="1"/>
  <c r="E414" i="1"/>
  <c r="E410" i="1"/>
  <c r="E406" i="1"/>
  <c r="E402" i="1"/>
  <c r="F397" i="1"/>
  <c r="F396" i="1"/>
  <c r="E395" i="1"/>
  <c r="F393" i="1"/>
  <c r="F392" i="1"/>
  <c r="E391" i="1"/>
  <c r="F389" i="1"/>
  <c r="F388" i="1"/>
  <c r="E387" i="1"/>
  <c r="F385" i="1"/>
  <c r="F384" i="1"/>
  <c r="E383" i="1"/>
  <c r="F375" i="1"/>
  <c r="F369" i="1"/>
  <c r="F359" i="1"/>
  <c r="F353" i="1"/>
  <c r="F343" i="1"/>
  <c r="F337" i="1"/>
  <c r="F327" i="1"/>
  <c r="F321" i="1"/>
  <c r="F293" i="1"/>
  <c r="F287" i="1"/>
  <c r="F277" i="1"/>
  <c r="F271" i="1"/>
  <c r="E213" i="1"/>
  <c r="F213" i="1"/>
  <c r="E165" i="1"/>
  <c r="F165" i="1"/>
  <c r="E397" i="1"/>
  <c r="E393" i="1"/>
  <c r="E389" i="1"/>
  <c r="E385" i="1"/>
  <c r="F381" i="1"/>
  <c r="F371" i="1"/>
  <c r="F365" i="1"/>
  <c r="F355" i="1"/>
  <c r="F349" i="1"/>
  <c r="F339" i="1"/>
  <c r="F333" i="1"/>
  <c r="F323" i="1"/>
  <c r="F299" i="1"/>
  <c r="F289" i="1"/>
  <c r="F283" i="1"/>
  <c r="F273" i="1"/>
  <c r="F267" i="1"/>
  <c r="F265" i="1"/>
  <c r="E205" i="1"/>
  <c r="F205" i="1"/>
  <c r="F377" i="1"/>
  <c r="F367" i="1"/>
  <c r="F361" i="1"/>
  <c r="F351" i="1"/>
  <c r="F345" i="1"/>
  <c r="F335" i="1"/>
  <c r="F329" i="1"/>
  <c r="F319" i="1"/>
  <c r="F295" i="1"/>
  <c r="F285" i="1"/>
  <c r="F279" i="1"/>
  <c r="F269" i="1"/>
  <c r="E229" i="1"/>
  <c r="F229" i="1"/>
  <c r="E197" i="1"/>
  <c r="F197" i="1"/>
  <c r="F261" i="1"/>
  <c r="E257" i="1"/>
  <c r="F257" i="1"/>
  <c r="E217" i="1"/>
  <c r="F217" i="1"/>
  <c r="E201" i="1"/>
  <c r="F201" i="1"/>
  <c r="E185" i="1"/>
  <c r="F185" i="1"/>
  <c r="E169" i="1"/>
  <c r="F169" i="1"/>
  <c r="E189" i="1"/>
  <c r="F189" i="1"/>
  <c r="E173" i="1"/>
  <c r="F173" i="1"/>
  <c r="E225" i="1"/>
  <c r="F225" i="1"/>
  <c r="E209" i="1"/>
  <c r="F209" i="1"/>
  <c r="E193" i="1"/>
  <c r="F193" i="1"/>
  <c r="E177" i="1"/>
  <c r="F177" i="1"/>
  <c r="E161" i="1"/>
  <c r="F161" i="1"/>
  <c r="E158" i="1"/>
  <c r="F157" i="1"/>
  <c r="F153" i="1"/>
  <c r="E157" i="1"/>
  <c r="F156" i="1"/>
  <c r="E153" i="1"/>
  <c r="F152" i="1"/>
  <c r="E141" i="1"/>
  <c r="F141" i="1"/>
  <c r="E137" i="1"/>
  <c r="F136" i="1"/>
  <c r="E133" i="1"/>
  <c r="F132" i="1"/>
  <c r="E129" i="1"/>
  <c r="F128" i="1"/>
  <c r="E125" i="1"/>
  <c r="E136" i="1"/>
  <c r="E132" i="1"/>
  <c r="E128" i="1"/>
  <c r="E124" i="1"/>
</calcChain>
</file>

<file path=xl/sharedStrings.xml><?xml version="1.0" encoding="utf-8"?>
<sst xmlns="http://schemas.openxmlformats.org/spreadsheetml/2006/main" count="6800" uniqueCount="1229">
  <si>
    <t>EAN</t>
  </si>
  <si>
    <t>BP.One.40.G.X.BK</t>
  </si>
  <si>
    <t>kg</t>
  </si>
  <si>
    <t>cm</t>
  </si>
  <si>
    <t>83021000</t>
  </si>
  <si>
    <t>BP.One.40.G.X.SS</t>
  </si>
  <si>
    <t>BP.One.70.G.X.XX</t>
  </si>
  <si>
    <t>BP.One.70.O.X.XX</t>
  </si>
  <si>
    <t/>
  </si>
  <si>
    <t>BP.M+.40.A.X.BK</t>
  </si>
  <si>
    <t>BP.M+.40.A.X.SS</t>
  </si>
  <si>
    <t>BP.M+.40.B.X.BK</t>
  </si>
  <si>
    <t>BP.M+.40.B.X.SS</t>
  </si>
  <si>
    <t>BP.M+.40.C.X.BK</t>
  </si>
  <si>
    <t>BP.M+.40.C.X.SS</t>
  </si>
  <si>
    <t>BP.M+.40.D.X.BK</t>
  </si>
  <si>
    <t>BP.M+.40.D.X.SS</t>
  </si>
  <si>
    <t>BP.M+.40.E.X.BK</t>
  </si>
  <si>
    <t>BP.M+.40.E.X.SS</t>
  </si>
  <si>
    <t>BP.M+.40.F.X.BK</t>
  </si>
  <si>
    <t>BP.M+.40.F.X.SS</t>
  </si>
  <si>
    <t>BP.M+.40.G.X.BK</t>
  </si>
  <si>
    <t>BP.M+.40.G.X.SS</t>
  </si>
  <si>
    <t>BP.M+.70.A.X.XX</t>
  </si>
  <si>
    <t>100532A</t>
  </si>
  <si>
    <t>BP.M+.70.B.X.XX</t>
  </si>
  <si>
    <t>100532B</t>
  </si>
  <si>
    <t>BP.M+.70.C.X.XX</t>
  </si>
  <si>
    <t>100532C</t>
  </si>
  <si>
    <t>BP.M+.70.D.X.XX</t>
  </si>
  <si>
    <t>100532D</t>
  </si>
  <si>
    <t>BP.M+.70.E.X.XX</t>
  </si>
  <si>
    <t>100532E</t>
  </si>
  <si>
    <t>BP.M+.70.F.X.XX</t>
  </si>
  <si>
    <t>100542F</t>
  </si>
  <si>
    <t>BP.M+.70.G.X.XX</t>
  </si>
  <si>
    <t>100542G</t>
  </si>
  <si>
    <t>BP.S3.70.C.X.XX</t>
  </si>
  <si>
    <t>BP.S3.70.G.X.XX</t>
  </si>
  <si>
    <t>TP.X.40.B.X.BK</t>
  </si>
  <si>
    <t>TP.X.40.B.X.SS</t>
  </si>
  <si>
    <t>TP.X.40.G.X.BK</t>
  </si>
  <si>
    <t>TP.X.40.G.X.SS</t>
  </si>
  <si>
    <t>TP.X.70.B.X.XX</t>
  </si>
  <si>
    <t>TP.X.70.G.X.XX</t>
  </si>
  <si>
    <t>TP.X.TP-R.G.X.BK</t>
  </si>
  <si>
    <t>TP.X.TP-R.G.X.SS</t>
  </si>
  <si>
    <t>TP.X.TP-R.G.X.WT</t>
  </si>
  <si>
    <t>CP.X.X.B.S.BK</t>
  </si>
  <si>
    <t>CP.X.X.B.S.SS</t>
  </si>
  <si>
    <t>CP.X.X.G.N.SS</t>
  </si>
  <si>
    <t>CP.X.X.G.S.BK</t>
  </si>
  <si>
    <t>CP.X.X.G.S.SS</t>
  </si>
  <si>
    <t>FP.S13.X.X.R.SS</t>
  </si>
  <si>
    <t>FP.S13.X.X.S.SS</t>
  </si>
  <si>
    <t>FP.M.X.X.R.BK</t>
  </si>
  <si>
    <t>FP.M.X.X.R.SS</t>
  </si>
  <si>
    <t>FP.M.X.X.S.BK</t>
  </si>
  <si>
    <t>FP.M.X.X.S.SS</t>
  </si>
  <si>
    <t>FP.M.X.X.SN.SS</t>
  </si>
  <si>
    <t>FP.M.X.X.FR.SS</t>
  </si>
  <si>
    <t>FP.M.X.X.FS.SS</t>
  </si>
  <si>
    <t>ST.One.40.G.R.BK</t>
  </si>
  <si>
    <t>set</t>
  </si>
  <si>
    <t>MT.1FX.Mount</t>
  </si>
  <si>
    <t>FJ.Box.ST</t>
  </si>
  <si>
    <t>FJ.Box.SL</t>
  </si>
  <si>
    <t>FJ.IN.One.EN.2023</t>
  </si>
  <si>
    <t>ST.One.40.G.R.BK SS</t>
  </si>
  <si>
    <t>ST.One.40.G.R.SS</t>
  </si>
  <si>
    <t>ST.One.40.G.R.SS BK</t>
  </si>
  <si>
    <t>ST.One.40.G.S.BK</t>
  </si>
  <si>
    <t>ST.One.40.G.S.BK SS</t>
  </si>
  <si>
    <t>ST.One.40.G.S.SS</t>
  </si>
  <si>
    <t>ST.One.40.G.S.SS BK</t>
  </si>
  <si>
    <t>ST.One.40.G.SN.SS</t>
  </si>
  <si>
    <t>ST.One.40.G.SN.SS BK</t>
  </si>
  <si>
    <t>ST.One.40.G.FR.SS</t>
  </si>
  <si>
    <t>ST.One.40.G.FR.SS BK</t>
  </si>
  <si>
    <t>ST.One.40.G.FS.SS</t>
  </si>
  <si>
    <t>ST.One.40.G.FS.SS BK</t>
  </si>
  <si>
    <t>ST.One.70.G.R.BK</t>
  </si>
  <si>
    <t>ST.One.70.G.R.SS</t>
  </si>
  <si>
    <t>ST.One.70.G.S.BK</t>
  </si>
  <si>
    <t>ST.One.70.G.SN.SS</t>
  </si>
  <si>
    <t>ST.One.70.G.FR.SS</t>
  </si>
  <si>
    <t>ST.One.70.G.FS.SS</t>
  </si>
  <si>
    <t>MT.One.Mount</t>
  </si>
  <si>
    <t>FJ.IN.S13.EN.2022</t>
  </si>
  <si>
    <t>ST.One.70.O.S.SS</t>
  </si>
  <si>
    <t>ST.M+.40.A.R.BK</t>
  </si>
  <si>
    <t>MT.M+.Mount</t>
  </si>
  <si>
    <t>FJ.IN.M.EN.2022</t>
  </si>
  <si>
    <t>ST.M+.40.A.R.BK SS</t>
  </si>
  <si>
    <t>ST.M+.40.A.R.SS</t>
  </si>
  <si>
    <t>ST.M+.40.A.R.SS BK</t>
  </si>
  <si>
    <t>ST.M+.40.A.S.BK</t>
  </si>
  <si>
    <t>ST.M+.40.A.S.BK SS</t>
  </si>
  <si>
    <t>ST.M+.40.A.S.SS</t>
  </si>
  <si>
    <t>ST.M+.40.A.S.SS BK</t>
  </si>
  <si>
    <t>ST.M+.40.A.FR.SS</t>
  </si>
  <si>
    <t>ST.M+.40.A.FR.SS BK</t>
  </si>
  <si>
    <t>ST.M+.40.A.FS.SS</t>
  </si>
  <si>
    <t>ST.M+.40.A.FS.SS BK</t>
  </si>
  <si>
    <t>ST.M+.40.B.R.BK</t>
  </si>
  <si>
    <t>ST.M+.40.B.R.BK SS</t>
  </si>
  <si>
    <t>ST.M+.40.B.R.SS</t>
  </si>
  <si>
    <t>ST.M+.40.B.R.SS BK</t>
  </si>
  <si>
    <t>ST.M+.40.B.S.BK</t>
  </si>
  <si>
    <t>ST.M+.40.B.S.BK SS</t>
  </si>
  <si>
    <t>ST.M+.40.B.S.SS</t>
  </si>
  <si>
    <t>ST.M+.40.B.S.SS BK</t>
  </si>
  <si>
    <t>ST.M+.40.B.FR.SS</t>
  </si>
  <si>
    <t>ST.M+.40.B.FR.SS BK</t>
  </si>
  <si>
    <t>ST.M+.40.B.FS.SS</t>
  </si>
  <si>
    <t>ST.M+.40.B.FS.SS BK</t>
  </si>
  <si>
    <t>ST.M+.40.C.R.BK</t>
  </si>
  <si>
    <t>ST.M+.40.C.R.BK SS</t>
  </si>
  <si>
    <t>ST.M+.40.C.R.SS</t>
  </si>
  <si>
    <t>ST.M+.40.C.R.SS BK</t>
  </si>
  <si>
    <t>ST.M+.40.C.S.BK</t>
  </si>
  <si>
    <t>ST.M+.40.C.S.BK SS</t>
  </si>
  <si>
    <t>ST.M+.40.C.S.SS</t>
  </si>
  <si>
    <t>ST.M+.40.C.S.SS BK</t>
  </si>
  <si>
    <t>ST.M+.40.C.FR.SS</t>
  </si>
  <si>
    <t>ST.M+.40.C.FR.SS BK</t>
  </si>
  <si>
    <t>ST.M+.40.C.FS.SS</t>
  </si>
  <si>
    <t>ST.M+.40.C.FS.SS BK</t>
  </si>
  <si>
    <t>ST.M+.40.D.R.BK</t>
  </si>
  <si>
    <t>ST.M+.40.D.R.BK SS</t>
  </si>
  <si>
    <t>ST.M+.40.D.R.SS</t>
  </si>
  <si>
    <t>ST.M+.40.D.R.SS BK</t>
  </si>
  <si>
    <t>ST.M+.40.D.S.BK</t>
  </si>
  <si>
    <t>ST.M+.40.D.S.BK SS</t>
  </si>
  <si>
    <t>ST.M+.40.D.S.SS</t>
  </si>
  <si>
    <t>ST.M+.40.D.S.SS BK</t>
  </si>
  <si>
    <t>ST.M+.40.D.FR.SS</t>
  </si>
  <si>
    <t>ST.M+.40.D.FR.SS BK</t>
  </si>
  <si>
    <t>ST.M+.40.D.FS.SS</t>
  </si>
  <si>
    <t>ST.M+.40.D.FS.SS BK</t>
  </si>
  <si>
    <t>ST.M+.40.E.R.BK</t>
  </si>
  <si>
    <t>ST.M+.40.E.R.BK SS</t>
  </si>
  <si>
    <t>ST.M+.40.E.R.SS</t>
  </si>
  <si>
    <t>ST.M+.40.E.R.SS BK</t>
  </si>
  <si>
    <t>ST.M+.40.E.S.BK</t>
  </si>
  <si>
    <t>ST.M+.40.E.S.BK SS</t>
  </si>
  <si>
    <t>ST.M+.40.E.S.SS</t>
  </si>
  <si>
    <t>ST.M+.40.E.S.SS BK</t>
  </si>
  <si>
    <t>ST.M+.40.E.FR.SS</t>
  </si>
  <si>
    <t>ST.M+.40.E.FR.SS BK</t>
  </si>
  <si>
    <t>ST.M+.40.E.FS.SS</t>
  </si>
  <si>
    <t>ST.M+.40.E.FS.SS BK</t>
  </si>
  <si>
    <t>ST.M+.40.F.R.BK</t>
  </si>
  <si>
    <t>ST.M+.40.F.R.BK SS</t>
  </si>
  <si>
    <t>ST.M+.40.F.R.SS</t>
  </si>
  <si>
    <t>ST.M+.40.F.R.SS BK</t>
  </si>
  <si>
    <t>ST.M+.40.F.S.BK</t>
  </si>
  <si>
    <t>ST.M+.40.F.S.BK SS</t>
  </si>
  <si>
    <t>ST.M+.40.F.S.SS</t>
  </si>
  <si>
    <t>ST.M+.40.F.S.SS BK</t>
  </si>
  <si>
    <t>ST.M+.40.F.FR.SS</t>
  </si>
  <si>
    <t>ST.M+.40.F.FR.SS BK</t>
  </si>
  <si>
    <t>ST.M+.40.F.FS.SS</t>
  </si>
  <si>
    <t>ST.M+.40.F.FS.SS BK</t>
  </si>
  <si>
    <t>ST.M+.40.G.R.BK</t>
  </si>
  <si>
    <t>ST.M+.40.G.R.BK SS</t>
  </si>
  <si>
    <t>ST.M+.40.G.R.SS</t>
  </si>
  <si>
    <t>ST.M+.40.G.R.SS BK</t>
  </si>
  <si>
    <t>ST.M+.40.G.S.BK</t>
  </si>
  <si>
    <t>ST.M+.40.G.S.BK SS</t>
  </si>
  <si>
    <t>ST.M+.40.G.S.SS</t>
  </si>
  <si>
    <t>ST.M+.40.G.S.SS BK</t>
  </si>
  <si>
    <t>ST.M+.40.G.FR.SS</t>
  </si>
  <si>
    <t>ST.M+.40.G.FR.SS BK</t>
  </si>
  <si>
    <t>ST.M+.40.G.FS.SS</t>
  </si>
  <si>
    <t>ST.M+.40.G.FS.SS BK</t>
  </si>
  <si>
    <t>ST.M+.70.A.R.BK</t>
  </si>
  <si>
    <t>ST.M+.70.A.R.SS</t>
  </si>
  <si>
    <t>ST.M+.70.A.S.BK</t>
  </si>
  <si>
    <t>ST.M+.70.A.S.SS</t>
  </si>
  <si>
    <t>ST.M+.70.A.FR.SS</t>
  </si>
  <si>
    <t>ST.M+.70.A.FS.SS</t>
  </si>
  <si>
    <t>ST.M+.70.B.R.BK</t>
  </si>
  <si>
    <t>ST.M+.70.B.R.SS</t>
  </si>
  <si>
    <t>ST.M+.70.B.S.BK</t>
  </si>
  <si>
    <t>ST.M+.70.B.S.SS</t>
  </si>
  <si>
    <t>ST.M+.70.B.FR.SS</t>
  </si>
  <si>
    <t>ST.M+.70.B.FS.SS</t>
  </si>
  <si>
    <t>ST.M+.70.C.R.BK</t>
  </si>
  <si>
    <t>ST.M+.70.C.R.SS</t>
  </si>
  <si>
    <t>ST.M+.70.C.S.BK</t>
  </si>
  <si>
    <t>ST.M+.70.C.S.SS</t>
  </si>
  <si>
    <t>ST.M+.70.C.FR.SS</t>
  </si>
  <si>
    <t>ST.M+.70.C.FS.SS</t>
  </si>
  <si>
    <t>ST.M+.70.D.R.BK</t>
  </si>
  <si>
    <t>ST.M+.70.D.R.SS</t>
  </si>
  <si>
    <t>ST.M+.70.D.S.BK</t>
  </si>
  <si>
    <t>ST.M+.70.D.S.SS</t>
  </si>
  <si>
    <t>ST.M+.70.D.FR.SS</t>
  </si>
  <si>
    <t>ST.M+.70.D.FS.SS</t>
  </si>
  <si>
    <t>ST.M+.70.E.R.BK</t>
  </si>
  <si>
    <t>ST.M+.70.E.R.SS</t>
  </si>
  <si>
    <t>ST.M+.70.E.S.BK</t>
  </si>
  <si>
    <t>ST.M+.70.E.S.SS</t>
  </si>
  <si>
    <t>ST.M+.70.E.FR.SS</t>
  </si>
  <si>
    <t>ST.M+.70.E.FS.SS</t>
  </si>
  <si>
    <t>ST.M+.70.F.R.BK</t>
  </si>
  <si>
    <t>ST.M+.70.F.R.SS</t>
  </si>
  <si>
    <t>ST.M+.70.F.S.BK</t>
  </si>
  <si>
    <t>ST.M+.70.F.S.SS</t>
  </si>
  <si>
    <t>ST.M+.70.F.FR.SS</t>
  </si>
  <si>
    <t>ST.M+.70.F.FS.SS</t>
  </si>
  <si>
    <t>ST.M+.70.G.R.BK</t>
  </si>
  <si>
    <t>ST.M+.70.G.R.SS</t>
  </si>
  <si>
    <t>ST.M+.70.G.S.BK</t>
  </si>
  <si>
    <t>ST.M+.70.G.S.SS</t>
  </si>
  <si>
    <t>ST.M+.70.G.FR.SS</t>
  </si>
  <si>
    <t>ST.M+.70.G.FS.SS</t>
  </si>
  <si>
    <t>ST.M+.TP-R.A.R.BK</t>
  </si>
  <si>
    <t>FJ.IN.TP-R.EN.2022</t>
  </si>
  <si>
    <t>ST.M+.TP-R.A.R.BK-WT</t>
  </si>
  <si>
    <t>ST.M+.TP-R.A.R.SS-WT</t>
  </si>
  <si>
    <t>ST.M+.TP-R.A.R.BK-SS</t>
  </si>
  <si>
    <t>ST.M+.TP-R.A.R.SS-BK</t>
  </si>
  <si>
    <t>ST.M+.TP-R.A.R.SS</t>
  </si>
  <si>
    <t>ST.M+.TP-R.A.S.BK</t>
  </si>
  <si>
    <t>ST.M+.TP-R.A.S.BK-WT</t>
  </si>
  <si>
    <t>ST.M+.TP-R.A.S.SS-WT</t>
  </si>
  <si>
    <t>ST.M+.TP-R.A.S.BK-SS</t>
  </si>
  <si>
    <t>ST.M+.TP-R.A.S.SS-BK</t>
  </si>
  <si>
    <t>ST.M+.TP-R.A.S.SS</t>
  </si>
  <si>
    <t>ST.M+.TP-R.A.FR.SS-WT</t>
  </si>
  <si>
    <t>ST.M+.TP-R.A.FR.SS-BK</t>
  </si>
  <si>
    <t>ST.M+.TP-R.A.FR.SS</t>
  </si>
  <si>
    <t>ST.M+.TP-R.A.FS.SS-WT</t>
  </si>
  <si>
    <t>ST.M+.TP-R.A.FS.SS-BK</t>
  </si>
  <si>
    <t>ST.M+.TP-R.A.FS.SS</t>
  </si>
  <si>
    <t>ST.M+.TP-R.B.R.BK</t>
  </si>
  <si>
    <t>ST.M+.TP-R.B.R.BK-WT</t>
  </si>
  <si>
    <t>ST.M+.TP-R.B.R.SS-WT</t>
  </si>
  <si>
    <t>ST.M+.TP-R.B.R.BK-SS</t>
  </si>
  <si>
    <t>ST.M+.TP-R.B.R.SS-BK</t>
  </si>
  <si>
    <t>ST.M+.TP-R.B.R.SS</t>
  </si>
  <si>
    <t>ST.M+.TP-R.B.S.BK</t>
  </si>
  <si>
    <t>ST.M+.TP-R.B.S.BK-WT</t>
  </si>
  <si>
    <t>ST.M+.TP-R.B.S.SS-WT</t>
  </si>
  <si>
    <t>ST.M+.TP-R.B.S.BK-SS</t>
  </si>
  <si>
    <t>ST.M+.TP-R.B.S.SS-BK</t>
  </si>
  <si>
    <t>ST.M+.TP-R.B.S.SS</t>
  </si>
  <si>
    <t>ST.M+.TP-R.B.FR.SS-WT</t>
  </si>
  <si>
    <t>ST.M+.TP-R.B.FR.SS-BK</t>
  </si>
  <si>
    <t>ST.M+.TP-R.B.FR.SS</t>
  </si>
  <si>
    <t>ST.M+.TP-R.B.FS.SS-WT</t>
  </si>
  <si>
    <t>ST.M+.TP-R.B.FS.SS-BK</t>
  </si>
  <si>
    <t>ST.M+.TP-R.B.FS.SS</t>
  </si>
  <si>
    <t>ST.M+.TP-R.C.R.BK</t>
  </si>
  <si>
    <t>ST.M+.TP-R.C.R.BK-WT</t>
  </si>
  <si>
    <t>ST.M+.TP-R.C.R.SS-WT</t>
  </si>
  <si>
    <t>ST.M+.TP-R.C.R.BK-SS</t>
  </si>
  <si>
    <t>ST.M+.TP-R.C.R.SS-BK</t>
  </si>
  <si>
    <t>ST.M+.TP-R.C.R.SS</t>
  </si>
  <si>
    <t>ST.M+.TP-R.C.S.BK</t>
  </si>
  <si>
    <t>ST.M+.TP-R.C.S.BK-WT</t>
  </si>
  <si>
    <t>ST.M+.TP-R.C.S.SS-WT</t>
  </si>
  <si>
    <t>ST.M+.TP-R.C.S.BK-SS</t>
  </si>
  <si>
    <t>ST.M+.TP-R.C.S.SS-BK</t>
  </si>
  <si>
    <t>ST.M+.TP-R.C.S.SS</t>
  </si>
  <si>
    <t>ST.M+.TP-R.C.FR.SS-WT</t>
  </si>
  <si>
    <t>ST.M+.TP-R.C.FR.SS-BK</t>
  </si>
  <si>
    <t>ST.M+.TP-R.C.FR.SS</t>
  </si>
  <si>
    <t>ST.M+.TP-R.C.FS.SS-WT</t>
  </si>
  <si>
    <t>ST.M+.TP-R.C.FS.SS-BK</t>
  </si>
  <si>
    <t>ST.M+.TP-R.C.FS.SS</t>
  </si>
  <si>
    <t>ST.M+.TP-R.D.R.BK</t>
  </si>
  <si>
    <t>ST.M+.TP-R.D.R.BK-WT</t>
  </si>
  <si>
    <t>ST.M+.TP-R.D.R.SS-WT</t>
  </si>
  <si>
    <t>ST.M+.TP-R.D.R.BK-SS</t>
  </si>
  <si>
    <t>ST.M+.TP-R.D.R.SS-BK</t>
  </si>
  <si>
    <t>ST.M+.TP-R.D.R.SS</t>
  </si>
  <si>
    <t>ST.M+.TP-R.D.S.BK</t>
  </si>
  <si>
    <t>ST.M+.TP-R.D.S.BK-WT</t>
  </si>
  <si>
    <t>ST.M+.TP-R.D.S.SS-WT</t>
  </si>
  <si>
    <t>ST.M+.TP-R.D.S.BK-SS</t>
  </si>
  <si>
    <t>ST.M+.TP-R.D.S.SS-BK</t>
  </si>
  <si>
    <t>ST.M+.TP-R.D.S.SS</t>
  </si>
  <si>
    <t>ST.M+.TP-R.D.FR.SS-WT</t>
  </si>
  <si>
    <t>ST.M+.TP-R.D.FR.SS-BK</t>
  </si>
  <si>
    <t>ST.M+.TP-R.D.FR.SS</t>
  </si>
  <si>
    <t>ST.M+.TP-R.D.FS.SS-WT</t>
  </si>
  <si>
    <t>ST.M+.TP-R.D.FS.SS-BK</t>
  </si>
  <si>
    <t>ST.M+.TP-R.D.FS.SS</t>
  </si>
  <si>
    <t>ST.M+.TP-R.E.R.BK</t>
  </si>
  <si>
    <t>ST.M+.TP-R.E.R.BK-WT</t>
  </si>
  <si>
    <t>ST.M+.TP-R.E.R.SS-WT</t>
  </si>
  <si>
    <t>ST.M+.TP-R.E.R.BK-SS</t>
  </si>
  <si>
    <t>ST.M+.TP-R.E.R.SS-BK</t>
  </si>
  <si>
    <t>ST.M+.TP-R.E.R.SS</t>
  </si>
  <si>
    <t>ST.M+.TP-R.E.S.BK</t>
  </si>
  <si>
    <t>ST.M+.TP-R.E.S.BK-WT</t>
  </si>
  <si>
    <t>ST.M+.TP-R.E.S.SS-WT</t>
  </si>
  <si>
    <t>ST.M+.TP-R.E.S.BK-SS</t>
  </si>
  <si>
    <t>ST.M+.TP-R.E.S.SS-BK</t>
  </si>
  <si>
    <t>ST.M+.TP-R.E.S.SS</t>
  </si>
  <si>
    <t>ST.M+.TP-R.E.FR.SS-WT</t>
  </si>
  <si>
    <t>ST.M+.TP-R.E.FR.SS-BK</t>
  </si>
  <si>
    <t>ST.M+.TP-R.E.FR.SS</t>
  </si>
  <si>
    <t>ST.M+.TP-R.E.FS.SS-WT</t>
  </si>
  <si>
    <t>ST.M+.TP-R.E.FS.SS-BK</t>
  </si>
  <si>
    <t>ST.M+.TP-R.E.FS.SS</t>
  </si>
  <si>
    <t>ST.M+.TP-R.F.R.BK</t>
  </si>
  <si>
    <t>ST.M+.TP-R.F.R.BK-WT</t>
  </si>
  <si>
    <t>ST.M+.TP-R.F.R.SS-WT</t>
  </si>
  <si>
    <t>ST.M+.TP-R.F.R.BK-SS</t>
  </si>
  <si>
    <t>ST.M+.TP-R.F.R.SS-BK</t>
  </si>
  <si>
    <t>ST.M+.TP-R.F.R.SS</t>
  </si>
  <si>
    <t>ST.M+.TP-R.F.S.BK</t>
  </si>
  <si>
    <t>ST.M+.TP-R.F.S.BK-WT</t>
  </si>
  <si>
    <t>ST.M+.TP-R.F.S.SS-WT</t>
  </si>
  <si>
    <t>ST.M+.TP-R.F.S.BK-SS</t>
  </si>
  <si>
    <t>ST.M+.TP-R.F.S.SS-BK</t>
  </si>
  <si>
    <t>ST.M+.TP-R.F.S.SS</t>
  </si>
  <si>
    <t>ST.M+.TP-R.F.FR.SS-WT</t>
  </si>
  <si>
    <t>ST.M+.TP-R.F.FR.SS-BK</t>
  </si>
  <si>
    <t>ST.M+.TP-R.F.FR.SS</t>
  </si>
  <si>
    <t>ST.M+.TP-R.F.FS.SS-WT</t>
  </si>
  <si>
    <t>ST.M+.TP-R.F.FS.SS-BK</t>
  </si>
  <si>
    <t>ST.M+.TP-R.F.FS.SS</t>
  </si>
  <si>
    <t>ST.M+.TP-R.G.R.BK</t>
  </si>
  <si>
    <t>ST.M+.TP-R.G.R.BK-WT</t>
  </si>
  <si>
    <t>ST.M+.TP-R.G.R.SS-WT</t>
  </si>
  <si>
    <t>ST.M+.TP-R.G.R.BK-SS</t>
  </si>
  <si>
    <t>ST.M+.TP-R.G.R.SS-BK</t>
  </si>
  <si>
    <t>ST.M+.TP-R.G.R.SS</t>
  </si>
  <si>
    <t>ST.M+.TP-R.G.S.BK</t>
  </si>
  <si>
    <t>ST.M+.TP-R.G.S.BK-WT</t>
  </si>
  <si>
    <t>ST.M+.TP-R.G.S.SS-WT</t>
  </si>
  <si>
    <t>ST.M+.TP-R.G.S.BK-SS</t>
  </si>
  <si>
    <t>ST.M+.TP-R.G.S.SS-BK</t>
  </si>
  <si>
    <t>ST.M+.TP-R.G.S.SS</t>
  </si>
  <si>
    <t>ST.M+.TP-R.G.FR.SS-WT</t>
  </si>
  <si>
    <t>ST.M+.TP-R.G.FR.SS-BK</t>
  </si>
  <si>
    <t>ST.M+.TP-R.G.FR.SS</t>
  </si>
  <si>
    <t>ST.M+.TP-R.G.FS.SS-WT</t>
  </si>
  <si>
    <t>ST.M+.TP-R.G.FS.SS-BK</t>
  </si>
  <si>
    <t>ST.One.TP-R.G.R.BK</t>
  </si>
  <si>
    <t>ST.One.TP-R.G.R.BK-WT</t>
  </si>
  <si>
    <t>ST.One.TP-R.G.R.SS-WT</t>
  </si>
  <si>
    <t>ST.One.TP-R.G.R.BK-SS</t>
  </si>
  <si>
    <t>ST.One.TP-R.G.R.SS-BK</t>
  </si>
  <si>
    <t>ST.One.TP-R.G.R.SS</t>
  </si>
  <si>
    <t>ST.One.TP-R.G.S.BK</t>
  </si>
  <si>
    <t>ST.One.TP-R.G.S.BK-WT</t>
  </si>
  <si>
    <t>ST.One.TP-R.G.S.SS-WT</t>
  </si>
  <si>
    <t>ST.One.TP-R.G.S.BK-SS</t>
  </si>
  <si>
    <t>ST.One.TP-R.G.S.SS-BK</t>
  </si>
  <si>
    <t>ST.One.TP-R.G.S.SS</t>
  </si>
  <si>
    <t>ST.One.TP-R.G.SN.SS-WT</t>
  </si>
  <si>
    <t>ST.One.TP-R.G.SN.SS-BK</t>
  </si>
  <si>
    <t>ST.One.TP-R.G.SN.SS</t>
  </si>
  <si>
    <t>ST.One.TP-R.G.FR.SS-WT</t>
  </si>
  <si>
    <t>ST.One.TP-R.G.FR.SS-BK</t>
  </si>
  <si>
    <t>ST.One.TP-R.G.FR.SS</t>
  </si>
  <si>
    <t>ST.One.TP-R.G.FS.SS-WT</t>
  </si>
  <si>
    <t>ST.One.TP-R.G.FS.SS-BK</t>
  </si>
  <si>
    <t>ST.One.TP-R.G.FS.SS</t>
  </si>
  <si>
    <t>MT.S3.Mount</t>
  </si>
  <si>
    <t>ST.S3.70.C.S.SS</t>
  </si>
  <si>
    <t>ST.S3.70.G.R.SS</t>
  </si>
  <si>
    <t>ST.S3.70.G.S.SS</t>
  </si>
  <si>
    <t>ST.S3.TP-R.G.R.SS-WT</t>
  </si>
  <si>
    <t>ST.S3.TP-R.G.R.SS-BK</t>
  </si>
  <si>
    <t>ST.S3.TP-R.G.R.SS</t>
  </si>
  <si>
    <t>ST.S3.TP-R.G.S.SS-WT</t>
  </si>
  <si>
    <t>ST.S3.TP-R.G.S.SS-BK</t>
  </si>
  <si>
    <t>ST.S3.TP-R.G.S.SS</t>
  </si>
  <si>
    <t>MT.Adapt.2.N</t>
  </si>
  <si>
    <t>MT.Hex.1m</t>
  </si>
  <si>
    <t>MT.Hex.2m</t>
  </si>
  <si>
    <t>MT.Mag.BK</t>
  </si>
  <si>
    <t>MT.Mag.SS</t>
  </si>
  <si>
    <t>TO.M</t>
  </si>
  <si>
    <t>FritsJurgens Podlahové uchycení - System M - zapuštěná, zaoblené rohy - nerez</t>
  </si>
  <si>
    <t>FritsJurgens Vedení HEXAGON pro instalaci a údržbu - 1 m</t>
  </si>
  <si>
    <t>FritsJurgens Vedení HEXAGON pro instalaci a údržbu - 2 m</t>
  </si>
  <si>
    <t>FritsJurgens Montážní sada System M+</t>
  </si>
  <si>
    <t>FritsJurgens Srovnávací magnety - černé</t>
  </si>
  <si>
    <t>FritsJurgens Srovnávací magnety - nerez</t>
  </si>
  <si>
    <t>FritsJurgens Montážní sada System 3</t>
  </si>
  <si>
    <t>FritsJurgens Klíč pro nastavení pivotu do montážní polohy</t>
  </si>
  <si>
    <t>FritsJurgens System One/FX montážní sada</t>
  </si>
  <si>
    <t>FritsJurgens Adaptéry (2 ks) - 2 mm úzké</t>
  </si>
  <si>
    <t>Katalogová cena</t>
  </si>
  <si>
    <t>Výška</t>
  </si>
  <si>
    <t>Šířka</t>
  </si>
  <si>
    <t>Hloubka</t>
  </si>
  <si>
    <t>ks</t>
  </si>
  <si>
    <t>Kód KN</t>
  </si>
  <si>
    <t>Klasifikace</t>
  </si>
  <si>
    <t>Obsahuje Manual</t>
  </si>
  <si>
    <t>Obsahuje Manual2</t>
  </si>
  <si>
    <t>Status</t>
  </si>
  <si>
    <t>Novinka</t>
  </si>
  <si>
    <t>spodní pivot</t>
  </si>
  <si>
    <t>horní pivot</t>
  </si>
  <si>
    <t>stropní uchycení</t>
  </si>
  <si>
    <t>podlahové uchycení</t>
  </si>
  <si>
    <t>montážní příslušenství</t>
  </si>
  <si>
    <t>ruční nářadí</t>
  </si>
  <si>
    <t>Váha</t>
  </si>
  <si>
    <t>Fakturační</t>
  </si>
  <si>
    <t>jednotka</t>
  </si>
  <si>
    <t>netto</t>
  </si>
  <si>
    <t xml:space="preserve">Váha </t>
  </si>
  <si>
    <t>Nahrazuje</t>
  </si>
  <si>
    <t>položku</t>
  </si>
  <si>
    <t>MPN - kat. číslo</t>
  </si>
  <si>
    <t>Popis</t>
  </si>
  <si>
    <t>EUR/jdn.</t>
  </si>
  <si>
    <t>do 2999 EUR</t>
  </si>
  <si>
    <t>od 3000 EUR</t>
  </si>
  <si>
    <t>Baleno v boxu</t>
  </si>
  <si>
    <t>Papírový přebal boxu</t>
  </si>
  <si>
    <t>Váš nákup při objednávce v katalogové ceně</t>
  </si>
  <si>
    <t>BP.Fx.40.A.X.BK</t>
  </si>
  <si>
    <t>FritsJurgens Spodní pivot - System Fx 40 mm váhová třída A - černá</t>
  </si>
  <si>
    <t>BP.Fx.40.A.X.SS</t>
  </si>
  <si>
    <t>FritsJurgens Spodní pivot - System Fx 40 mm váhová třída A - nerez</t>
  </si>
  <si>
    <t>BP.Fx.40.C.X.BK</t>
  </si>
  <si>
    <t>FritsJurgens Spodní pivot - System Fx 40 mm váhová třída C - černá</t>
  </si>
  <si>
    <t>BP.Fx.40.C.X.SS</t>
  </si>
  <si>
    <t>FritsJurgens Spodní pivot - System Fx 40 mm váhová třída C - nerez</t>
  </si>
  <si>
    <t>BP.Fx.70.A.X.XX</t>
  </si>
  <si>
    <t>FritsJurgens Spodní pivot - System Fx 70 mm váhová třída A - neviditelný</t>
  </si>
  <si>
    <t>BP.Fx.70.C.X.XX</t>
  </si>
  <si>
    <t>ST.Fx.40.A.R.BK</t>
  </si>
  <si>
    <t>MT.1Fx.Mount</t>
  </si>
  <si>
    <t>FJ.IN.Fx.EN.2024</t>
  </si>
  <si>
    <t>ST.Fx.40.A.R.SS BK</t>
  </si>
  <si>
    <t>ST.Fx.40.A.R.BK SS</t>
  </si>
  <si>
    <t>ST.Fx.40.A.R.SS</t>
  </si>
  <si>
    <t>ST.Fx.40.A.S.BK</t>
  </si>
  <si>
    <t>ST.Fx.40.A.S.SS BK</t>
  </si>
  <si>
    <t>ST.Fx.40.A.S.BK SS</t>
  </si>
  <si>
    <t>ST.Fx.40.A.S.SS</t>
  </si>
  <si>
    <t>ST.Fx.40.C.R.BK</t>
  </si>
  <si>
    <t>ST.Fx.40.C.R.SS BK</t>
  </si>
  <si>
    <t>ST.Fx.40.C.R.BK SS</t>
  </si>
  <si>
    <t>ST.Fx.40.C.R.SS</t>
  </si>
  <si>
    <t>ST.Fx.40.C.S.BK</t>
  </si>
  <si>
    <t>ST.Fx.40.C.S.SS BK</t>
  </si>
  <si>
    <t>ST.Fx.40.C.S.BK SS</t>
  </si>
  <si>
    <t>ST.Fx.40.C.S.SS</t>
  </si>
  <si>
    <t>ST.Fx.70.A.R.BK</t>
  </si>
  <si>
    <t>ST.Fx.70.A.R.SS</t>
  </si>
  <si>
    <t>ST.Fx.70.A.S.BK</t>
  </si>
  <si>
    <t>ST.Fx.70.A.S.SS</t>
  </si>
  <si>
    <t>ST.Fx.70.C.R.BK</t>
  </si>
  <si>
    <t>ST.Fx.70.C.R.SS</t>
  </si>
  <si>
    <t>ST.Fx.70.C.S.BK</t>
  </si>
  <si>
    <t>ST.Fx.70.C.S.SS</t>
  </si>
  <si>
    <t>ST.Fx.TP-R.A.R.BK</t>
  </si>
  <si>
    <t>ST.Fx.TP-R.A.R.BK-WT</t>
  </si>
  <si>
    <t>ST.Fx.TP-R.A.R.SS-WT</t>
  </si>
  <si>
    <t>ST.Fx.TP-R.A.R.BK-SS</t>
  </si>
  <si>
    <t>ST.Fx.TP-R.A.R.SS-BK</t>
  </si>
  <si>
    <t>ST.Fx.TP-R.A.R.SS</t>
  </si>
  <si>
    <t>ST.Fx.TP-R.A.S.BK</t>
  </si>
  <si>
    <t>ST.Fx.TP-R.A.S.BK-WT</t>
  </si>
  <si>
    <t>ST.Fx.TP-R.A.S.SS-WT</t>
  </si>
  <si>
    <t>ST.Fx.TP-R.A.S.BK-SS</t>
  </si>
  <si>
    <t>ST.Fx.TP-R.A.S.SS-BK</t>
  </si>
  <si>
    <t>ST.Fx.TP-R.A.S.SS</t>
  </si>
  <si>
    <t>ST.Fx.TP-R.C.R.BK</t>
  </si>
  <si>
    <t>ST.Fx.TP-R.C.R.BK-WT</t>
  </si>
  <si>
    <t>ST.Fx.TP-R.C.R.SS-WT</t>
  </si>
  <si>
    <t>ST.Fx.TP-R.C.R.BK-SS</t>
  </si>
  <si>
    <t>ST.Fx.TP-R.C.R.SS-BK</t>
  </si>
  <si>
    <t>ST.Fx.TP-R.C.R.SS</t>
  </si>
  <si>
    <t>ST.Fx.TP-R.C.S.BK</t>
  </si>
  <si>
    <t>ST.Fx.TP-R.C.S.BK-WT</t>
  </si>
  <si>
    <t>ST.Fx.TP-R.C.S.SS-WT</t>
  </si>
  <si>
    <t>ST.Fx.TP-R.C.S.BK-SS</t>
  </si>
  <si>
    <t>ST.Fx.TP-R.C.S.SS-BK</t>
  </si>
  <si>
    <t>ST.Fx.TP-R.C.S.SS</t>
  </si>
  <si>
    <t>ST.M+.40.A G.R.BK</t>
  </si>
  <si>
    <t>ST.M+.40.A G.R.SS BK</t>
  </si>
  <si>
    <t>ST.M+.40.A G.R.BK SS</t>
  </si>
  <si>
    <t>ST.M+.40.A G.R.SS</t>
  </si>
  <si>
    <t>ST.M+.40.A G.S.BK</t>
  </si>
  <si>
    <t>ST.M+.40.A G.S.SS BK</t>
  </si>
  <si>
    <t>ST.M+.40.A G.S.BK SS</t>
  </si>
  <si>
    <t>ST.M+.40.A G.S.SS</t>
  </si>
  <si>
    <t>ST.M+.40.A G.FR.SS BK</t>
  </si>
  <si>
    <t>ST.M+.40.A G.FR.SS</t>
  </si>
  <si>
    <t>ST.M+.40.A G.FS.SS BK</t>
  </si>
  <si>
    <t>ST.M+.40.A G.FS.SS</t>
  </si>
  <si>
    <t>ST.M+.40.B G.R.BK</t>
  </si>
  <si>
    <t>ST.M+.40.B G.R.SS BK</t>
  </si>
  <si>
    <t>ST.M+.40.B G.R.BK SS</t>
  </si>
  <si>
    <t>ST.M+.40.B G.R.SS</t>
  </si>
  <si>
    <t>ST.M+.40.B G.S.BK</t>
  </si>
  <si>
    <t>ST.M+.40.B G.S.SS BK</t>
  </si>
  <si>
    <t>ST.M+.40.B G.S.BK SS</t>
  </si>
  <si>
    <t>ST.M+.40.B G.S.SS</t>
  </si>
  <si>
    <t>ST.M+.40.B G.FR.SS BK</t>
  </si>
  <si>
    <t>ST.M+.40.B G.FR.SS</t>
  </si>
  <si>
    <t>ST.M+.40.B G.FS.SS BK</t>
  </si>
  <si>
    <t>ST.M+.40.B G.FS.SS</t>
  </si>
  <si>
    <t>83026000</t>
  </si>
  <si>
    <t>ST.M+.70.A G.R.BK</t>
  </si>
  <si>
    <t>ST.M+.70.A G.R.SS</t>
  </si>
  <si>
    <t>ST.M+.70.A G.S.BK</t>
  </si>
  <si>
    <t>ST.M+.70.A G.S.SS</t>
  </si>
  <si>
    <t>ST.M+.70.A G.FR.SS</t>
  </si>
  <si>
    <t>ST.M+.70.A G.FS.SS</t>
  </si>
  <si>
    <t>ST.M+.70.B G.R.BK</t>
  </si>
  <si>
    <t>ST.M+.70.B G.R.SS</t>
  </si>
  <si>
    <t>ST.M+.70.B G.S.BK</t>
  </si>
  <si>
    <t>ST.M+.70.B G.S.SS</t>
  </si>
  <si>
    <t>ST.M+.70.B G.FR.SS</t>
  </si>
  <si>
    <t>ST.M+.70.B G.FS.SS</t>
  </si>
  <si>
    <t>ST.Fx.40.A G.R.BK</t>
  </si>
  <si>
    <t>ST.Fx.40.A G.R.SS BK</t>
  </si>
  <si>
    <t>ST.Fx.40.A G.R.BK SS</t>
  </si>
  <si>
    <t>ST.Fx.40.A G.R.SS</t>
  </si>
  <si>
    <t>ST.Fx.40.A G.S.BK</t>
  </si>
  <si>
    <t>ST.Fx.40.A G.S.SS BK</t>
  </si>
  <si>
    <t>ST.Fx.40.A G.S.BK SS</t>
  </si>
  <si>
    <t>ST.Fx.40.A G.S.SS</t>
  </si>
  <si>
    <t>ST.Fx.70.A G.R.BK</t>
  </si>
  <si>
    <t>ST.Fx.70.A G.R.SS</t>
  </si>
  <si>
    <t>ST.Fx.70.A G.S.BK</t>
  </si>
  <si>
    <t>ST.Fx.70.A G.S.SS</t>
  </si>
  <si>
    <t>MT.M+.Box</t>
  </si>
  <si>
    <t>FritsJurgens System M+ flatpack box and manual</t>
  </si>
  <si>
    <t>MT.One.Box</t>
  </si>
  <si>
    <t>FritsJurgens System One flatpack box and manual</t>
  </si>
  <si>
    <t>83021001</t>
  </si>
  <si>
    <t>MT.S13.Box</t>
  </si>
  <si>
    <t>FritsJurgens System One/3 flatpack box and manual</t>
  </si>
  <si>
    <t>Prodej</t>
  </si>
  <si>
    <t>ukončen</t>
  </si>
  <si>
    <t>BP.M+.40.AA.X.BK</t>
  </si>
  <si>
    <t>BP.M+.40.AA.X.SS</t>
  </si>
  <si>
    <t>FritsJurgens Spodní pivot - System M+ 40 mm váhová třída AA - černá</t>
  </si>
  <si>
    <t>FritsJurgens Spodní pivot - System M+ 40 mm váhová třída AA - nerezová ocel</t>
  </si>
  <si>
    <t>FritsJurgens Set - System M+ 40 mm váhová třída A - zapuštěná, zaoblené rohy - nerez</t>
  </si>
  <si>
    <t>FritsJurgens Set - System M+ 40 mm váhová třída A - zapuštěná, zaobloené rohy - nerezové uchycení +černé pivotové kryty</t>
  </si>
  <si>
    <t>FritsJurgens Set - System M+ 40 mm váhová třída B - zapuštěná, zaoblené rohy - nerez</t>
  </si>
  <si>
    <t>FritsJurgens Set - System M+ 40 mm váhová třída B - zapuštěná, zaoblené rohy - nerez+černé pivotové kryty</t>
  </si>
  <si>
    <t>FritsJurgens Set - System M+ 40 mm váhová třída C - zapuštěná, zaoblené rohy - nerez</t>
  </si>
  <si>
    <t>FritsJurgens Set - System M+ 40 mm váhová třída C - zapuštěná, zaoblené rohy - nerez+černé pivotové kryty</t>
  </si>
  <si>
    <t>FritsJurgens Set - System M+ 40 mm váhová třída D - zapuštěná, zaoblené rohy - nerez</t>
  </si>
  <si>
    <t>FritsJurgens Set - System M+ 40 mm váhová třída D - zapuštěná, zaoblené rohy - nerez+černé pivotové kryty</t>
  </si>
  <si>
    <t>FritsJurgens Set - System M+ 40 mm váhová třída E - zapuštěná, zaoblené rohy - nerez</t>
  </si>
  <si>
    <t>FritsJurgens Set - System M+ 40 mm váhová třída E - zapuštěná, zaoblené rohy - nerez+černé pivotové kryty</t>
  </si>
  <si>
    <t>FritsJurgens Set - System M+ 40 mm váhová třída F - zapuštěná, zaoblené rohy - nerez</t>
  </si>
  <si>
    <t>FritsJurgens Set - System M+ 40 mm váhová třída F - zapuštěná, zaoblené rohy - nerez+černé pivotové kryty</t>
  </si>
  <si>
    <t>FritsJurgens Set - System M+ 40 mm váhová třída G - zapuštěná, zaoblené rohy - nerez</t>
  </si>
  <si>
    <t>FritsJurgens Set - System M+ 40 mm váhová třída G - zapuštěná, zaoblené rohy - nerez+černé pivotové kryty</t>
  </si>
  <si>
    <t>FritsJurgens Set - System M+ 70 mm váhová třída A - zapuštěná, zaoblené rohy - nerez</t>
  </si>
  <si>
    <t>FritsJurgens Set - System M+ 70 mm váhová třída B - zapuštěná, zaoblené rohy - nerez</t>
  </si>
  <si>
    <t>FritsJurgens Set - System M+ 70 mm váhová třída C - zapuštěná, zaoblené rohy - nerez</t>
  </si>
  <si>
    <t>FritsJurgens Set - System M+ 70 mm váhová třída D - zapuštěná, zaoblené rohy - nerez</t>
  </si>
  <si>
    <t>FritsJurgens Set - System M+ 70 mm váhová třída E - zapuštěná, zaoblené rohy - nerez</t>
  </si>
  <si>
    <t>FritsJurgens Set - System M+ 70 mm váhová třída F - zapuštěná, zaoblené rohy - nerez</t>
  </si>
  <si>
    <t>FritsJurgens Set - System M+ 70 mm váhová třída G - zapuštěná, zaoblené rohy - nerez</t>
  </si>
  <si>
    <t>FritsJurgens Spodní pivot - System One 40 mm váhová třída G - černý</t>
  </si>
  <si>
    <t>FritsJurgens Spodní pivot - System One 40 mm váhová třída G - nerez</t>
  </si>
  <si>
    <t>FritsJurgens Spodní pivot - System One 70 mm váhová třída G - neviditelný</t>
  </si>
  <si>
    <t>FritsJurgens Spodní pivot - System M+ 40 mm váhová třída A - černý</t>
  </si>
  <si>
    <t>FritsJurgens Spodní pivot - System M+ 40 mm váhová třída A - nerez</t>
  </si>
  <si>
    <t>FritsJurgens Spodní pivot - System M+ 40 mm váhová třída B - černý</t>
  </si>
  <si>
    <t>FritsJurgens Spodní pivot - System M+ 40 mm váhová třída B - nerez</t>
  </si>
  <si>
    <t>FritsJurgens Spodní pivot - System M+ 40 mm váhová třída C - černý</t>
  </si>
  <si>
    <t>FritsJurgens Spodní pivot - System M+ 40 mm váhová třída C - nerez</t>
  </si>
  <si>
    <t>FritsJurgens Spodní pivot - System M+ 40 mm váhová třída D - černý</t>
  </si>
  <si>
    <t>FritsJurgens Spodní pivot - System M+ 40 mm váhová třída D - nerez</t>
  </si>
  <si>
    <t>FritsJurgens Spodní pivot - System M+ 40 mm váhová třída E - černý</t>
  </si>
  <si>
    <t>FritsJurgens Spodní pivot - System M+ 40 mm váhová třída E - nerez</t>
  </si>
  <si>
    <t>FritsJurgens Spodní pivot - System M+ 40 mm váhová třída F - černý</t>
  </si>
  <si>
    <t>FritsJurgens Spodní pivot - System M+ 40 mm váhová třída F - nerez</t>
  </si>
  <si>
    <t>FritsJurgens Spodní pivot - System M+ 40 mm váhová třída G - černý</t>
  </si>
  <si>
    <t>FritsJurgens Spodní pivot - System M+ 40 mm váhová třída G - nerez</t>
  </si>
  <si>
    <t>FritsJurgens Spodní pivot - System M+ 70 mm váhová třída A - neviditelný</t>
  </si>
  <si>
    <t>FritsJurgens Spodní pivot - System M+ 70 mm váhová třída B - neviditelný</t>
  </si>
  <si>
    <t>FritsJurgens Spodní pivot - System M+ 70 mm váhová třída C - neviditelný</t>
  </si>
  <si>
    <t>FritsJurgens Spodní pivot - System M+ 70 mm váhová třída D - neviditelný</t>
  </si>
  <si>
    <t>FritsJurgens Spodní pivot - System M+ 70 mm váhová třída E - neviditelný</t>
  </si>
  <si>
    <t>FritsJurgens Spodní pivot - System M+ 70 mm váhová třída F - neviditelný</t>
  </si>
  <si>
    <t>FritsJurgens Spodní pivot - System M+ 70 mm váhová třída G - neviditelný</t>
  </si>
  <si>
    <t>FritsJurgens Spodní pivot - System 3 70 mm váhová třída G - neviditelný</t>
  </si>
  <si>
    <t>FritsJurgens Horní pivot - 40 mm váhová třída B - černý</t>
  </si>
  <si>
    <t>FritsJurgens Horní pivot - 40 mm váhová třída B - nerez</t>
  </si>
  <si>
    <t>FritsJurgens Horní pivot - 40 mm váhová třída G - černý</t>
  </si>
  <si>
    <t>FritsJurgens Horní pivot - 40 mm váhová třída G - nerez</t>
  </si>
  <si>
    <t>FritsJurgens Horní pivot - 70 mm váhová třída B - neviditelný</t>
  </si>
  <si>
    <t>FritsJurgens Horní pivot - 70 mm váhová třída G - neviditelný</t>
  </si>
  <si>
    <t>FritsJurgens Horní pivot obrácený - TP-R váhová třída G - černý</t>
  </si>
  <si>
    <t>FritsJurgens Horní pivot obrácený - TP-R váhová třída G - nerez</t>
  </si>
  <si>
    <t>FritsJurgens Horní pivot obrácený - TP-R váhová třída G - bílý</t>
  </si>
  <si>
    <t>FritsJurgens Stropní uchycení obr. - váhová třída G - úzký - nerez</t>
  </si>
  <si>
    <t>83021002</t>
  </si>
  <si>
    <t>BP.M+.70.AA.X.XX</t>
  </si>
  <si>
    <t>FritsJurgens Spodní pivot - System M+ 70 mm váhová třída AA - neviditelný</t>
  </si>
  <si>
    <t>ST.M+.40.AA.R.BK</t>
  </si>
  <si>
    <t>ST.M+.40.AA.R.SS BK</t>
  </si>
  <si>
    <t>ST.M+.40.AA G.R.BK</t>
  </si>
  <si>
    <t>ST.M+.40.AA.R.BK SS</t>
  </si>
  <si>
    <t>ST.M+.40.AA G.R.SS BK</t>
  </si>
  <si>
    <t>ST.M+.40.AA G.R.BK SS</t>
  </si>
  <si>
    <t>ST.M+.40.AA G.R.SS</t>
  </si>
  <si>
    <t>ST.M+.40.AA G.S.BK</t>
  </si>
  <si>
    <t>ST.M+.40.AA G.S.SS BK</t>
  </si>
  <si>
    <t>ST.M+.40.AA G.S.BK SS</t>
  </si>
  <si>
    <t>ST.M+.40.AA G.S.SS</t>
  </si>
  <si>
    <t>ST.M+.40.AA.R.SS</t>
  </si>
  <si>
    <t>ST.M+.40.AA G.FR.SS BK</t>
  </si>
  <si>
    <t>ST.M+.40.AA G.FR.SS</t>
  </si>
  <si>
    <t>ST.M+.40.AA G.FS.SS BK</t>
  </si>
  <si>
    <t>ST.M+.40.AA G.FS.SS</t>
  </si>
  <si>
    <t>ST.M+.40.AA.S.BK</t>
  </si>
  <si>
    <t>ST.M+.40.AA.S.SS BK</t>
  </si>
  <si>
    <t>ST.M+.40.AA.S.BK SS</t>
  </si>
  <si>
    <t>ST.M+.40.AA.S.SS</t>
  </si>
  <si>
    <t>ST.M+.40.AA.FR.SS BK</t>
  </si>
  <si>
    <t>ST.M+.40.AA.FR.SS</t>
  </si>
  <si>
    <t>ST.M+.40.AA.FS.SS BK</t>
  </si>
  <si>
    <t>ST.M+.40.AA.FS.SS</t>
  </si>
  <si>
    <t>ST.M+.70.AA.R.BK</t>
  </si>
  <si>
    <t>ST.M+.70.AA G.R.BK</t>
  </si>
  <si>
    <t>ST.M+.70.AA G.R.SS</t>
  </si>
  <si>
    <t>ST.M+.70.AA G.S.BK</t>
  </si>
  <si>
    <t>ST.M+.70.AA G.S.SS</t>
  </si>
  <si>
    <t>ST.M+.70.AA.R.SS</t>
  </si>
  <si>
    <t>ST.M+.70.AA G.FR.SS</t>
  </si>
  <si>
    <t>ST.M+.70.AA G.FS.SS</t>
  </si>
  <si>
    <t>FritsJurgens Set - System M+ 70 mm váhová třída AA (+TP.G) - kulatá destička - nerez</t>
  </si>
  <si>
    <t>FritsJurgens Set - System M+ 70 mm váhová třída AA (+TP.G) - hranatá destička - nerez</t>
  </si>
  <si>
    <t>FritsJurgens Set - System M+ 70 mm váhová třída AA - kulatá destička - nerez</t>
  </si>
  <si>
    <t>FritsJurgens Set - System M+ 70 mm váhová třída AA (+TP.G) - kulatá zapuštěná destička - nerez</t>
  </si>
  <si>
    <t>FritsJurgens Set - System M+ 70 mm váhová třída AA (+TP.G) - hranatá zapuštěná destička - nerez</t>
  </si>
  <si>
    <t>FritsJurgens Set - System M+ 70 mm váhová třída AA - kulatá destička - černá</t>
  </si>
  <si>
    <t>FritsJurgens Set - System M+ 70 mm váhová třída AA (+TP.G) - kulatá destička - černá</t>
  </si>
  <si>
    <t>FritsJurgens Set - System M+ 70 mm váhová třída AA (+TP.G) - hranatá destička - černá</t>
  </si>
  <si>
    <t>FJ.IN.ST.52pg</t>
  </si>
  <si>
    <t>FJ.IN.ST.44pg</t>
  </si>
  <si>
    <t>ST.M+.70.AA.S.BK</t>
  </si>
  <si>
    <t>ST.M+.70.AA.S.SS</t>
  </si>
  <si>
    <t>ST.M+.70.AA.FR.SS</t>
  </si>
  <si>
    <t>ST.M+.70.AA.FS.SS</t>
  </si>
  <si>
    <t>FritsJurgens Set - System M+ 40 mm váhová třída AA - hranatá destička - nerez</t>
  </si>
  <si>
    <t>FritsJurgens Set - System M+ 40 mm váhová třída AA - zapuštěná hranatá destička - nerezové uchycení+černé pivotové kryty</t>
  </si>
  <si>
    <t>FritsJurgens Set - System M+ 40 mm váhová třída AA - zapuštěná hranatá destička - nerez</t>
  </si>
  <si>
    <t>FritsJurgens Set - System M+ 70 mm váhová třída AA - hranatá destička - nerez</t>
  </si>
  <si>
    <t>FritsJurgens Set - System M+ 70 mm váhová třída AA - zapuštěná hranatá destička - nerez</t>
  </si>
  <si>
    <t>ST.M+.TP-R.AA.R.BK</t>
  </si>
  <si>
    <t>ST.M+.TP-R.AA.R.BK-WT</t>
  </si>
  <si>
    <t>ST.M+.TP-R.AA.R.SS-WT</t>
  </si>
  <si>
    <t>ST.M+.TP-R.AA.R.BK-SS</t>
  </si>
  <si>
    <t>ST.M+.TP-R.AA.R.SS-BK</t>
  </si>
  <si>
    <t>ST.M+.TP-R.AA.R.SS</t>
  </si>
  <si>
    <t>ST.M+.TP-R.AA.S.BK</t>
  </si>
  <si>
    <t>ST.M+.TP-R.AA.S.BK-WT</t>
  </si>
  <si>
    <t>ST.M+.TP-R.AA.S.SS-WT</t>
  </si>
  <si>
    <t>ST.M+.TP-R.AA.S.BK-SS</t>
  </si>
  <si>
    <t>ST.M+.TP-R.AA.S.SS-BK</t>
  </si>
  <si>
    <t>ST.M+.TP-R.AA.S.SS</t>
  </si>
  <si>
    <t>ST.M+.TP-R.AA.FR.SS-WT</t>
  </si>
  <si>
    <t>ST.M+.TP-R.AA.FR.SS-BK</t>
  </si>
  <si>
    <t>ST.M+.TP-R.AA.FR.SS</t>
  </si>
  <si>
    <t>ST.M+.TP-R.AA.FS.SS-WT</t>
  </si>
  <si>
    <t>ST.M+.TP-R.AA.FS.SS-BK</t>
  </si>
  <si>
    <t>ST.M+.TP-R.AA.FS.SS</t>
  </si>
  <si>
    <t>FJ.IN.ST.48pg</t>
  </si>
  <si>
    <t>FritsJurgens Set - System M+ 40 mm váhová třída AA - zapuštěná zaoblená destička - nerezové uchycení+černé pivotové kryty</t>
  </si>
  <si>
    <t>FritsJurgens Set - System M+ 40 mm váhová třída AA - zapuštěná zaoblená destička - nerez</t>
  </si>
  <si>
    <t>FritsJurgens Set - System M+ 70 mm váhová třída AA - zapuštěná zaoblená destička - nerez</t>
  </si>
  <si>
    <t>FritsJurgens Set - System M+ TP-R váhová třída AA - kulatá destička - nerezové uchycení+bílý stropní kryt</t>
  </si>
  <si>
    <t>FritsJurgens Set - System M+ TP-R váhová třída AA - hranatá destička - nerezové uchycení+bílý stropní kryt</t>
  </si>
  <si>
    <t>FritsJurgens Set - System M+ TP-R váhová třída AA - zapuštěná zaoblená destička - nerezové uchycení+bílý stropní kryt</t>
  </si>
  <si>
    <t>FritsJurgens Set - System M+ TP-R váhová třída AA - zapuštěná hranatá destička - nerezové uchycení+bílý stropní kryt</t>
  </si>
  <si>
    <t>FritsJurgens Set - System M+ TP-R váhová třída AA - kulatá destička - nerezové uchycení+černý stropní kryt</t>
  </si>
  <si>
    <t>FritsJurgens Set - System M+ TP-R váhová třída AA - hranatá destička - nerezové uchycení+černý stropní kryt</t>
  </si>
  <si>
    <t>FritsJurgens Set - System M+ TP-R váhová třída AA - zapuštěná zaoblená destička - nerezové uchycení+černý stropní kryt</t>
  </si>
  <si>
    <t>FritsJurgens Set - System M+ TP-R váhová třída AA - zapuštěná hranatá destička - nerezové uchycení+černý stropní kryt</t>
  </si>
  <si>
    <t>FritsJurgens Set - System M+ TP-R váhová třída AA - kulatá destička - černé podlahové uchycení+bílý stropní kryt</t>
  </si>
  <si>
    <t>FritsJurgens Set - System M+ TP-R váhová třída AA - hranatá destička - černé podlahové uchycení+bílý stropní kryt</t>
  </si>
  <si>
    <t>FritsJurgens Set - System M+ TP-R váhová třída AA - kulatá destička - černé podlahové uchycení+nerezový stropní kryt</t>
  </si>
  <si>
    <t>FritsJurgens Set - System M+ TP-R váhová třída AA - hranatá destička - černé podlahové uchycení+nerezový stropní kryt</t>
  </si>
  <si>
    <t>FritsJurgens Set - System M+ TP-R váhová třída AA - kulatá destička - nerez</t>
  </si>
  <si>
    <t>FritsJurgens Set - System M+ TP-R váhová třída AA - hranatá destička - nerez</t>
  </si>
  <si>
    <t>FritsJurgens Set - System M+ TP-R váhová třída AA - zapuštěná zaoblená destička - nerez</t>
  </si>
  <si>
    <t>FritsJurgens Set - System M+ TP-R váhová třída AA - zapuštěná hranatá destička - nerez</t>
  </si>
  <si>
    <t>FritsJurgens Set - System M+ 70 mm váhová třída AA - hranatá destička - černá</t>
  </si>
  <si>
    <t>FritsJurgens Set - System M+ TP-R váhová třída AA - kulatá destička - černá</t>
  </si>
  <si>
    <t>FritsJurgens Set - System M+ TP-R váhová třída AA - hranatá destička - černá</t>
  </si>
  <si>
    <t>ST.M+.TP-R.G.FS.SS</t>
  </si>
  <si>
    <t>ST.Fx.40.A G.FR.SS BK</t>
  </si>
  <si>
    <t>ST.Fx.40.A G.FR.SS</t>
  </si>
  <si>
    <t>ST.Fx.40.A G.FS.SS BK</t>
  </si>
  <si>
    <t>ST.Fx.40.A G.FS.SS</t>
  </si>
  <si>
    <t>FJ.IN.ST.32pg</t>
  </si>
  <si>
    <t>ST.Fx.40.A.FR.SS BK</t>
  </si>
  <si>
    <t>ST.Fx.40.A.FR.SS</t>
  </si>
  <si>
    <t>ST.Fx.40.A.FS.SS BK</t>
  </si>
  <si>
    <t>ST.Fx.40.A.FS.SS</t>
  </si>
  <si>
    <t>FritsJurgens Set - System Fx 40 mm váhová třída A - zapuštěná zaoblená destička - nerezové uchycení+černé pivotové kryty</t>
  </si>
  <si>
    <t>FritsJurgens Set - System Fx 40 mm váhová třída A (+TP.G) - zapuštěná zaoblená destička - nerezové uchycení+černé pivotové kryty</t>
  </si>
  <si>
    <t>FritsJurgens Set - System Fx 40 mm váhová třída A (+TP.G) - zapuštěná hranatá destička - nerezové uchycení+černé pivotové kryty</t>
  </si>
  <si>
    <t>ST.Fx.40.C.FR.SS BK</t>
  </si>
  <si>
    <t>ST.Fx.40.C.FR.SS</t>
  </si>
  <si>
    <t>ST.Fx.40.C.FS.SS BK</t>
  </si>
  <si>
    <t>ST.Fx.40.C.FS.SS</t>
  </si>
  <si>
    <t>ST.Fx.70.A G.FR.SS</t>
  </si>
  <si>
    <t>ST.Fx.70.A G.FS.SS</t>
  </si>
  <si>
    <t>ST.Fx.70.C.FR.SS</t>
  </si>
  <si>
    <t>ST.Fx.70.C.FS.SS</t>
  </si>
  <si>
    <t>FritsJurgens Set - System Fx 40 mm váhová třída A - zapuštěná zaoblená destička - nerez</t>
  </si>
  <si>
    <t>FritsJurgens Set - System Fx 40 mm váhová třída A - zapuštěná hranatá destička - nerez</t>
  </si>
  <si>
    <t>FritsJurgens Set - System Fx 40 mm váhová třída A (+TP.G) - zapuštěná zaoblená destička - nerez</t>
  </si>
  <si>
    <t>FritsJurgens Set - System Fx 40 mm váhová třída A (+TP.G) - zapuštěná hranatá destička - nerez</t>
  </si>
  <si>
    <t>ST.Fx.70.A.FR.SS</t>
  </si>
  <si>
    <t>ST.Fx.70.A.FS.SS</t>
  </si>
  <si>
    <t>ST.Fx.TP-R.A.FR.SS-WT</t>
  </si>
  <si>
    <t>ST.Fx.TP-R.A.FR.SS-BK</t>
  </si>
  <si>
    <t>ST.Fx.TP-R.A.FR.SS</t>
  </si>
  <si>
    <t>ST.Fx.TP-R.A.FS.SS-WT</t>
  </si>
  <si>
    <t>ST.Fx.TP-R.A.FS.SS-BK</t>
  </si>
  <si>
    <t>ST.Fx.TP-R.A.FS.SS</t>
  </si>
  <si>
    <t>ST.Fx.TP-R.C.FR.SS-WT</t>
  </si>
  <si>
    <t>ST.Fx.TP-R.C.FR.SS-BK</t>
  </si>
  <si>
    <t>ST.Fx.TP-R.C.FR.SS</t>
  </si>
  <si>
    <t>ST.Fx.TP-R.C.FS.SS-WT</t>
  </si>
  <si>
    <t>ST.Fx.TP-R.C.FS.SS-BK</t>
  </si>
  <si>
    <t>ST.Fx.TP-R.C.FS.SS</t>
  </si>
  <si>
    <t>BP.Fx.70.G.X.XX</t>
  </si>
  <si>
    <t>FritsJurgens Spodní pivot - System Fx 70 mm váhová třída C - neviditelný</t>
  </si>
  <si>
    <t>FritsJurgens spodní pivot - System Fx 70 mm váhová třída G - neviditelný</t>
  </si>
  <si>
    <t>ST.Fx.TP-R.G.R.BK</t>
  </si>
  <si>
    <t>ST.Fx.TP-R.G.R.BK-WT</t>
  </si>
  <si>
    <t>ST.Fx.TP-R.G.R.SS-WT</t>
  </si>
  <si>
    <t>ST.Fx.TP-R.G.R.BK-SS</t>
  </si>
  <si>
    <t>ST.Fx.TP-R.G.R.SS-BK</t>
  </si>
  <si>
    <t>ST.Fx.TP-R.G.R.SS</t>
  </si>
  <si>
    <t>ST.Fx.TP-R.G.S.BK</t>
  </si>
  <si>
    <t>ST.Fx.TP-R.G.S.BK-WT</t>
  </si>
  <si>
    <t>ST.Fx.TP-R.G.S.SS-WT</t>
  </si>
  <si>
    <t>ST.Fx.TP-R.G.S.BK-SS</t>
  </si>
  <si>
    <t>ST.Fx.TP-R.G.S.SS-BK</t>
  </si>
  <si>
    <t>ST.Fx.TP-R.G.S.SS</t>
  </si>
  <si>
    <t>ST.Fx.TP-R.G.SX.BK</t>
  </si>
  <si>
    <t>ST.Fx.TP-R.G.SX.BK-WT</t>
  </si>
  <si>
    <t>ST.Fx.TP-R.G.SX.SS-WT</t>
  </si>
  <si>
    <t>ST.Fx.TP-R.G.SX.BK-SS</t>
  </si>
  <si>
    <t>ST.Fx.TP-R.G.SX.SS-BK</t>
  </si>
  <si>
    <t>ST.Fx.TP-R.G.SX.SS</t>
  </si>
  <si>
    <t>ST.Fx.TP-R.G.FR.SS-WT</t>
  </si>
  <si>
    <t>ST.Fx.TP-R.G.FR.SS-BK</t>
  </si>
  <si>
    <t>ST.Fx.TP-R.G.FR.SS</t>
  </si>
  <si>
    <t>ST.Fx.TP-R.G.FS.SS-WT</t>
  </si>
  <si>
    <t>ST.Fx.TP-R.G.FS.SS-BK</t>
  </si>
  <si>
    <t>ST.Fx.TP-R.G.FS.SS</t>
  </si>
  <si>
    <t>Obsahuje TP
- horní pivot</t>
  </si>
  <si>
    <t>Obsahuje MT
- montážní sada</t>
  </si>
  <si>
    <t>Obsahuje FP
- podlahové uchycení</t>
  </si>
  <si>
    <t>Obsahuje CP
- stropní uchycení</t>
  </si>
  <si>
    <t>Obsahuje BP
- spodní pivot</t>
  </si>
  <si>
    <t>FritsJurgens Set - System Fx 40 mm váhová třída C - zapuštěná zaoblená destička - nerezové uchycení+černé pivotové kryty</t>
  </si>
  <si>
    <t>FritsJurgens Set - System Fx 40 mm váhová třída C - zapuštěná zaoblená destička - nerez</t>
  </si>
  <si>
    <t>FritsJurgens Set - System Fx 40 mm váhová třída C - zapuštěná hranatá destička - nerezové uchycení+černé pivotové kryty</t>
  </si>
  <si>
    <t>FritsJurgens Set - System Fx 40 mm váhová třída C - zapuštěná hranatá destička - nerez</t>
  </si>
  <si>
    <t>FritsJurgens Set - System Fx 70 mm váhová třída A (+TP.G) - zapuštěná zaoblená destička - nerez</t>
  </si>
  <si>
    <t>FritsJurgens Set - System Fx 70 mm váhová třída A (+TP.G) - zapuštěná hranatá destička - nerez</t>
  </si>
  <si>
    <t>FritsJurgens Set - System Fx 70 mm váhová třída A - zapuštěná zaoblená destička  - nerez</t>
  </si>
  <si>
    <t>FritsJurgens Set - System Fx 70 mm váhová třída A - zapuštěná hranatá destička - nerez</t>
  </si>
  <si>
    <t>FritsJurgens Set - System Fx 70 mm váhová třída C - zapuštěná zaoblená destička - nerez</t>
  </si>
  <si>
    <t>FritsJurgens Set - System Fx 70 mm váhová třída C - zapuštěná hranatá destička - nerez</t>
  </si>
  <si>
    <t>FritsJurgens Set - System Fx TP-R váhová třída A - zapuštěná zaoblená destička - nerezové uchycení+bílý stropní kryt</t>
  </si>
  <si>
    <t>FritsJurgens Set - System Fx TP-R váhová třída A - zapuštěná zaoblená destička - nerezové uchycení+černý stropní kryt</t>
  </si>
  <si>
    <t>FritsJurgens Set - System Fx TP-R váhová třída A - zapuštěná zaoblená destička - nerez</t>
  </si>
  <si>
    <t>FritsJurgens Set - System Fx TP-R váhová třída A - zapuštěná hranatá destička - nerezové uchycení+bílý stropní kryt</t>
  </si>
  <si>
    <t>FritsJurgens Set - System Fx TP-R váhová třída A - zapuštěná hranatá destička - nerezové uchycení+černý stropní kryt</t>
  </si>
  <si>
    <t>FritsJurgens Set - System Fx TP-R váhová třída A - zapuštěná hranatá destička - nerez</t>
  </si>
  <si>
    <t>FritsJurgens Set - System Fx TP-R váhová třída C - zapuštěná zaoblená destička - nerezové uchycení+bílý stropní kryt</t>
  </si>
  <si>
    <t>FritsJurgens Set - System Fx TP-R váhová třída C - zapuštěná zaoblená destička - nerezové uchycení+černý stropní kryt</t>
  </si>
  <si>
    <t>FritsJurgens Set - System Fx TP-R váhová třída C - zapuštěná zaoblená destička - nerez</t>
  </si>
  <si>
    <t>FritsJurgens Set - System Fx TP-R váhová třída C - zapuštěná hranatá destička - nerezové uchycení+bílý stropní kryt</t>
  </si>
  <si>
    <t>FritsJurgens Set - System Fx TP-R váhová třída C - zapuštěná hranatá destička - nerezové uchycení+černý stropní kryt</t>
  </si>
  <si>
    <t>FritsJurgens Set - System Fx TP-R váhová třída C - zapuštěná hranatá destička - nerez</t>
  </si>
  <si>
    <t>FritsJurgens Set - System One 40 mm váhová třída G - zapuštěná hranatá podlahová destička tvar - nerez</t>
  </si>
  <si>
    <t>FritsJurgens Set - System One 40 mm váhová třída G - zapuštěná hranatá podlahová destička tvar - nerezové uchycení+černé pivotové kryty</t>
  </si>
  <si>
    <t>FritsJurgens Set - System One 70 mm váhová třída G - zapuštěná hranatá podlahová destička tvar - nerez</t>
  </si>
  <si>
    <t>FritsJurgens Set - System M+ 70 mm váhová třída A (+TP.G) - zapuštěná hranatá podlahová destička tvar - nerezové</t>
  </si>
  <si>
    <t>FritsJurgens Set - System M+ 70 mm váhová třída B (+TP.G) - zapuštěná hranatá podlahová destička tvar - nerezové</t>
  </si>
  <si>
    <t>FritsJurgens Set - System M+ TP-R váhová třída A - zapuštěná hranatá podlahová destička tvar - nerezové podlahové uchycení+bílý stropní kryt</t>
  </si>
  <si>
    <t>FritsJurgens Set - System M+ TP-R váhová třída A - zapuštěná hranatá podlahová destička tvar - nerezové podlahové uchycení+černý stropní kryt</t>
  </si>
  <si>
    <t>FritsJurgens Set - System M+ TP-R váhová třída A - zapuštěná hranatá podlahová destička tvar - nerezové</t>
  </si>
  <si>
    <t>FritsJurgens Set - System M+ TP-R váhová třída B - zapuštěná hranatá podlahová destička tvar - nerezové podlahové uchycení+bílý stropní kryt</t>
  </si>
  <si>
    <t>FritsJurgens Set - System M+ TP-R váhová třída B - zapuštěná hranatá podlahová destička tvar - nerezové podlahové uchycení+černý stropní kryt</t>
  </si>
  <si>
    <t>FritsJurgens Set - System M+ TP-R váhová třída B - zapuštěná hranatá podlahová destička tvar - nerezové</t>
  </si>
  <si>
    <t>FritsJurgens Set - System M+ TP-R váhová třída C - zapuštěná hranatá podlahová destička tvar - nerezové podlahové uchycení+bílý stropní kryt</t>
  </si>
  <si>
    <t>FritsJurgens Set - System M+ TP-R váhová třída C - zapuštěná hranatá podlahová destička tvar - nerezové podlahové uchycení+černý stropní kryt</t>
  </si>
  <si>
    <t>FritsJurgens Set - System M+ TP-R váhová třída C - zapuštěná hranatá podlahová destička tvar - nerezové</t>
  </si>
  <si>
    <t>FritsJurgens Set - System M+ TP-R váhová třída D - zapuštěná hranatá podlahová destička tvar - nerezové podlahové uchycení+bílý stropní kryt</t>
  </si>
  <si>
    <t>FritsJurgens Set - System M+ TP-R váhová třída D - zapuštěná hranatá podlahová destička tvar - nerezové podlahové uchycení+černý stropní kryt</t>
  </si>
  <si>
    <t>FritsJurgens Set - System M+ TP-R váhová třída D - zapuštěná hranatá podlahová destička tvar - nerezové</t>
  </si>
  <si>
    <t>FritsJurgens Set - System M+ TP-R váhová třída E - zapuštěná hranatá podlahová destička tvar - nerezové podlahové uchycení+bílý stropní kryt</t>
  </si>
  <si>
    <t>FritsJurgens Set - System M+ TP-R váhová třída E - zapuštěná hranatá podlahová destička tvar - nerezové podlahové uchycení+černý stropní kryt</t>
  </si>
  <si>
    <t>FritsJurgens Set - System M+ TP-R váhová třída E - zapuštěná hranatá podlahová destička tvar - nerezové</t>
  </si>
  <si>
    <t>FritsJurgens Set - System M+ TP-R váhová třída F - zapuštěná hranatá podlahová destička tvar - nerezové podlahové uchycení+bílý stropní kryt</t>
  </si>
  <si>
    <t>FritsJurgens Set - System M+ TP-R váhová třída F - zapuštěná hranatá podlahová destička tvar - nerezové podlahové uchycení+černý stropní kryt</t>
  </si>
  <si>
    <t>FritsJurgens Set - System M+ TP-R váhová třída F - zapuštěná hranatá podlahová destička tvar - nerezové</t>
  </si>
  <si>
    <t>FritsJurgens Set - System M+ TP-R váhová třída G - zapuštěná hranatá podlahová destička tvar - nerezové podlahové uchycení+bílý stropní kryt</t>
  </si>
  <si>
    <t>FritsJurgens Set - System M+ TP-R váhová třída G - zapuštěná hranatá podlahová destička tvar - nerezové podlahové uchycení+černý stropní kryt</t>
  </si>
  <si>
    <t>FritsJurgens Set - System M+ TP-R váhová třída G - zapuštěná hranatá podlahová destička tvar - nerez</t>
  </si>
  <si>
    <t>FritsJurgens Set - System One TP-R váhová třída G - zapuštěná hranatá podlahová destička tvar - nerezové podlahové uchycení+bílý stropní kryt</t>
  </si>
  <si>
    <t>FritsJurgens Set - System One TP-R váhová třída G - zapuštěná hranatá podlahová destička tvar - nerezové podlahové uchycení+černý stropní kryt</t>
  </si>
  <si>
    <t>FritsJurgens Set - System M+ 40 mm váhová třída AA (+TP.G) - zapuštěná hranatá podlahová destička tvar - nerezové podlahové uchycení+černé pivotové kryty</t>
  </si>
  <si>
    <t>FritsJurgens Set - System M+ 40 mm váhová třída AA (+TP.G) - zapuštěná hranatá podlahová destička tvar - nerezová ocel</t>
  </si>
  <si>
    <t>FritsJurgens Set - System M+ 40 mm váhová třída A (+TP.G) - zapuštěná hranatá podlahová destička tvar - nerezové podlahové uchycení+černý stropní kryt</t>
  </si>
  <si>
    <t>FritsJurgens Set - System M+ 40 mm váhová třída A (+TP.G) - zapuštěná hranatá podlahová destička tvar - nerezové</t>
  </si>
  <si>
    <t>FritsJurgens Set - System M+ 40 mm váhová třída B (+TP.G) - zapuštěná hranatá podlahová destička tvar - nerezové podlahové uchycení+černý stropní kryt</t>
  </si>
  <si>
    <t>FritsJurgens Set - System M+ 40 mm váhová třída B (+TP.G) - zapuštěná hranatá podlahová destička tvar - nerezové</t>
  </si>
  <si>
    <t>FritsJurgens Set - System One TP-R váhová třída G - zapuštěná hranatá podlahová destička tvar - nerezové</t>
  </si>
  <si>
    <t>FritsJurgens Set - System Fx 40 mm váhová třída A - hranatá podlahová destička - černá</t>
  </si>
  <si>
    <t>FritsJurgens Set - System Fx 40 mm váhová třída A - hranatá podlahová destička - nerezové uchycení+černé pivotové kryty</t>
  </si>
  <si>
    <t>FritsJurgens Set - System Fx 40 mm váhová třída A - hranatá podlahová destička - černé uchycení+nerezové pivotové kryty</t>
  </si>
  <si>
    <t>FritsJurgens Set - System Fx 40 mm váhová třída A - hranatá podlahová destička - nerez</t>
  </si>
  <si>
    <t>FritsJurgens Set - System Fx 40 mm váhová třída C - hranatá podlahová destička - černá</t>
  </si>
  <si>
    <t>FritsJurgens Set - System Fx 40 mm váhová třída C - hranatá podlahová destička - nerezové uchycení+černé pivotové kryty</t>
  </si>
  <si>
    <t>FritsJurgens Set - System Fx 40 mm váhová třída C - hranatá podlahová destička - černé uchycení+nerezové pivotové kryty</t>
  </si>
  <si>
    <t>FritsJurgens Set - System Fx 40 mm váhová třída C - hranatá podlahová destička - nerez</t>
  </si>
  <si>
    <t>FritsJurgens Set - System Fx 70 mm váhová třída A (+TP.G) - hranatá podlahová destička - černé</t>
  </si>
  <si>
    <t>FritsJurgens Set - System Fx 70 mm váhová třída A (+TP.G) - hranatá podlahová destička - nerezové</t>
  </si>
  <si>
    <t>FritsJurgens Set - System Fx 70 mm váhová třída A - hranatá podlahová destička - černá</t>
  </si>
  <si>
    <t>FritsJurgens Set - System Fx 70 mm váhová třída A - hranatá podlahová destička - nerez</t>
  </si>
  <si>
    <t>FritsJurgens Set - System Fx 70 mm váhová třída C - hranatá podlahová destička - černá</t>
  </si>
  <si>
    <t>FritsJurgens Set - System Fx 70 mm váhová třída C - hranatá podlahová destička - nerez</t>
  </si>
  <si>
    <t>FritsJurgens Set - System Fx TP-R váhová třída A - hranatá podlahová destička - černá</t>
  </si>
  <si>
    <t>FritsJurgens Set - System Fx TP-R váhová třída A - hranatá podlahová destička - černé podlahové uchycení+bílý stropní kryt</t>
  </si>
  <si>
    <t>FritsJurgens Set - System Fx TP-R váhová třída A - hranatá podlahová destička - nerezové podlahové uchycení+bílý stropní kryt</t>
  </si>
  <si>
    <t>FritsJurgens Set - System Fx TP-R váhová třída A - hranatá podlahová destička - černé podlahové uchycení+nerezový stropní kryt</t>
  </si>
  <si>
    <t>FritsJurgens Set - System Fx TP-R váhová třída A - hranatá podlahová destička - nerezové podlahové uchycení+černý stropní kryt</t>
  </si>
  <si>
    <t>FritsJurgens Set - System Fx TP-R váhová třída A - hranatá podlahová destička - nerez</t>
  </si>
  <si>
    <t>FritsJurgens Set - System Fx TP-R váhová třída C - hranatá podlahová destička - černé</t>
  </si>
  <si>
    <t>FritsJurgens Set - System Fx TP-R váhová třída C - hranatá podlahová destička - černé podlahové uchycení+bílý stropní kryt</t>
  </si>
  <si>
    <t>FritsJurgens Set - System Fx TP-R váhová třída C - hranatá podlahová destička - nerezové podlahové uchycení+bílý stropní kryt</t>
  </si>
  <si>
    <t>FritsJurgens Set - System Fx TP-R váhová třída C - hranatá podlahová destička - černé podlahové uchycení+nerezový stropní kryt</t>
  </si>
  <si>
    <t>FritsJurgens Set - System Fx TP-R váhová třída C - hranatá podlahová destička - nerezové podlahové uchycení+černé ceiling plate</t>
  </si>
  <si>
    <t>FritsJurgens Set - System Fx TP-R váhová třída C - hranatá podlahová destička - nerezové</t>
  </si>
  <si>
    <t>FritsJurgens Set - System Fx TP-R váhová třída C - hranatá podlahová destička - černá</t>
  </si>
  <si>
    <t>FritsJurgens Set - System Fx TP-R váhová třída C - hranatá podlahová destička - nerezové podlahové uchycení+černý stropní kryt</t>
  </si>
  <si>
    <t>FritsJurgens Set - System Fx TP-R váhová třída C - hranatá podlahová destička - nerez</t>
  </si>
  <si>
    <t>FritsJurgens Set - System One 40 mm váhová třída G - hranatá podlahová destička tvar - černý</t>
  </si>
  <si>
    <t>FritsJurgens Set - System One 40 mm váhová třída G - hranatá podlahová destička tvar - černé uchycení+nerezové pivotové kryty</t>
  </si>
  <si>
    <t>FritsJurgens Set - System One 40 mm váhová třída G - hranatá podlahová destička tvar - nerez</t>
  </si>
  <si>
    <t>FritsJurgens Set - System One 40 mm váhová třída G - hranatá podlahová destička tvar - nerezové uchycení+černé pivotové kryty</t>
  </si>
  <si>
    <t>FritsJurgens Set - System One 40 mm váhová třída G - hranatá podlahová destička tvar NA - nerez</t>
  </si>
  <si>
    <t>FritsJurgens Set - System One 40 mm váhová třída G - hranatá podlahová destička tvar NA - nerezové uchycení+černé pivotové kryty</t>
  </si>
  <si>
    <t>FritsJurgens Set - System One 70 mm váhová třída G - hranatá podlahová destička tvar - černý</t>
  </si>
  <si>
    <t>FritsJurgens Set - System One 70 mm váhová třída G - hranatá podlahová destička tvar NA - nerez</t>
  </si>
  <si>
    <t>FritsJurgens Set - System One 70 mm Original - hranatá podlahová destička tvar - nerez</t>
  </si>
  <si>
    <t>FritsJurgens Set - System M+ 40 mm váhová třída A - hranatá podlahová destička tvar - černý</t>
  </si>
  <si>
    <t>FritsJurgens Set - System M+ 40 mm váhová třída A - hranatá podlahová destička tvar - černé uchycení+nerezové pivotové kryty</t>
  </si>
  <si>
    <t>FritsJurgens Set - System M+ 40 mm váhová třída A - hranatá podlahová destička tvar - nerez</t>
  </si>
  <si>
    <t>FritsJurgens Set - System M+ 40 mm váhová třída A - hranatá podlahová destička tvar - nerez uchycení+černé pivotové kryty</t>
  </si>
  <si>
    <t>FritsJurgens Set - System M+ 40 mm váhová třída A - zapuštěná, hranatá podlahová destička - nerez</t>
  </si>
  <si>
    <t>FritsJurgens Set - System M+ 40 mm váhová třída A - zapuštěná, hranatá podlahová destička tvar - nerezové uchycení +černé pivotové kryty</t>
  </si>
  <si>
    <t>FritsJurgens Set - System M+ 40 mm váhová třída B - hranatá podlahová destička tvar - černý</t>
  </si>
  <si>
    <t>FritsJurgens Set - System M+ 40 mm váhová třída B - hranatá podlahová destička tvar - černé uchycení+nerez pivotové kryty</t>
  </si>
  <si>
    <t>FritsJurgens Set - System M+ 40 mm váhová třída B - hranatá podlahová destička tvar- nerez</t>
  </si>
  <si>
    <t>FritsJurgens Set - System M+ 40 mm váhová třída B - hranatá podlahová destička tvar - nerez uchycení+černé pivotové kryty</t>
  </si>
  <si>
    <t>FritsJurgens Set - System M+ 40 mm váhová třída B - zapuštěná, hranatá podlahová destička - nerez</t>
  </si>
  <si>
    <t>FritsJurgens Set - System M+ 40 mm váhová třída B - zapuštěná, hranatá podlahová destička - nerez+černé pivotové kryty</t>
  </si>
  <si>
    <t>FritsJurgens Set - System M+ 40 mm váhová třída C - hranatá podlahová destička tvar - černý</t>
  </si>
  <si>
    <t>FritsJurgens Set - System M+ 40 mm váhová třída C - hranatá podlahová destička tvar - černé uchycení+nerezové pivotové kryty</t>
  </si>
  <si>
    <t>FritsJurgens Set - System M+ 40 mm váhová třída C - hranatá podlahová destička tvar - nerez</t>
  </si>
  <si>
    <t>FritsJurgens Set - System M+ 40 mm váhová třída C - hranatá podlahová destička tvar - nerezové uchycení+černé pivotové kryty</t>
  </si>
  <si>
    <t>FritsJurgens Set - System M+ 40 mm váhová třída C - zapuštěná, hranatá podlahová destička - nerez</t>
  </si>
  <si>
    <t>FritsJurgens Set - System M+ 40 mm váhová třída C - zapuštěná, hranatá podlahová destička - nerez+černé pivotové kryty</t>
  </si>
  <si>
    <t>FritsJurgens Set - System M+ 40 mm váhová třída D - hranatá podlahová destička tvar - černý</t>
  </si>
  <si>
    <t>FritsJurgens Set - System M+ 40 mm váhová třída D - hranatá podlahová destička tvar - černé uchycení+nerezové pivot kryty</t>
  </si>
  <si>
    <t>FritsJurgens Set - System M+ 40 mm váhová třída D - hranatá podlahová destička tvar - nerez</t>
  </si>
  <si>
    <t>FritsJurgens Set - System M+ 40 mm váhová třída D - hranatá podlahová destička tvar - nerez uchycení+černé pivotové kryty</t>
  </si>
  <si>
    <t>FritsJurgens Set - System M+ 40 mm váhová třída D - zapuštěná, hranatá podlahová destička - nerez</t>
  </si>
  <si>
    <t>FritsJurgens Set - System M+ 40 mm váhová třída D - zapuštěná, hranatá podlahová destička - nerez+černé pivotové kryty</t>
  </si>
  <si>
    <t>FritsJurgens Set - System M+ 40 mm váhová třída E - hranatá podlahová destička tvar černý</t>
  </si>
  <si>
    <t>FritsJurgens Set - System M+ 40 mm váhová třída E - hranatá podlahová destička tvar - černé uchycení+nerezové pivotové kryty</t>
  </si>
  <si>
    <t>FritsJurgens Set - System M+ 40 mm váhová třída E - hranatá podlahová destička tvar- nerez</t>
  </si>
  <si>
    <t>FritsJurgens Set - System M+ 40 mm váhová třída E - hranatá podlahová destička tvar - nerez uchycení+černé pivotové kryty</t>
  </si>
  <si>
    <t>FritsJurgens Set - System M+ 40 mm váhová třída E - zapuštěná hranatá podlahová destička - nerez</t>
  </si>
  <si>
    <t>FritsJurgens Set - System M+ 40 mm váhová třída E - zapuštěná hranatá podlahová destička - nerez+černé pivotové kryty</t>
  </si>
  <si>
    <t>FritsJurgens Set - System M+ 40 mm váhová třída F - hranatá podlahová destička tvar - černý</t>
  </si>
  <si>
    <t>FritsJurgens Set - System M+ 40 mm váhová třída F - hranatá podlahová destička tvar - černé uchycení+nerezové pivotové kryty</t>
  </si>
  <si>
    <t>FritsJurgens Set - System M+ 40 mm váhová třída F - hranatá podlahová destička tvar - nerez</t>
  </si>
  <si>
    <t>FritsJurgens Set - System M+ 40 mm váhová třída F - hranatá podlahová destička tvar - nerez uchycení+černé pivotové kryty</t>
  </si>
  <si>
    <t>FritsJurgens Set - System M+ 40 mm váhová třída F - zapuštěná, hranatá podlahová destička - nerez</t>
  </si>
  <si>
    <t>FritsJurgens Set - System M+ 40 mm váhová třída F - zapuštěná, hranatá podlahová destička - nerez+černé pivotové kryty</t>
  </si>
  <si>
    <t>FritsJurgens Set - System M+ 40 mm váhová třída G - hranatá podlahová destička tvar - černý</t>
  </si>
  <si>
    <t>FritsJurgens Set - System M+ 40 mm váhová třída G - hranatá podlahová destička tvar - černé uchycení+nerezové pivotové kryty</t>
  </si>
  <si>
    <t>FritsJurgens Set - System M+ 40 mm váhová třída G - hranatá podlahová destička tvar - nerez</t>
  </si>
  <si>
    <t>FritsJurgens Set - System M+ 40 mm váhová třída G - hranatá podlahová destička tvar - nerez uchycení+černé pivotové kryty</t>
  </si>
  <si>
    <t>FritsJurgens Set - System M+ 70 mm váhová třída A (+TP.G) - hranatá podlahová destička - černé</t>
  </si>
  <si>
    <t>FritsJurgens Set - System M+ 70 mm váhová třída A (+TP.G) - hranatá podlahová destička - nerezové</t>
  </si>
  <si>
    <t>FritsJurgens Set - System M+ 70 mm váhová třída B (+TP.G) - hranatá podlahová destička - černé</t>
  </si>
  <si>
    <t>FritsJurgens Set - System M+ 70 mm váhová třída B (+TP.G) - hranatá podlahová destička - nerezové</t>
  </si>
  <si>
    <t>FritsJurgens Set - System M+ 40 mm váhová třída G - zapuštěná, hranatá podlahová destička - nerez</t>
  </si>
  <si>
    <t>FritsJurgens Set - System M+ 40 mm váhová třída G - zapuštěná, hranatá podlahová destička - nerez+černé pivotové kryty</t>
  </si>
  <si>
    <t>FritsJurgens Set - System M+ 70 mm váhová třída A - hranatá podlahová destička tvar - černý</t>
  </si>
  <si>
    <t>FritsJurgens Set - System M+ 70 mm váhová třída A - hranatá podlahová destička tvar - nerez</t>
  </si>
  <si>
    <t>FritsJurgens Set - System M+ 70 mm váhová třída A - zapuštěná, hranatá podlahová destička - nerez</t>
  </si>
  <si>
    <t>FritsJurgens Set - System M+ 70 mm váhová třída B - hranatá podlahová destička tvar - černý</t>
  </si>
  <si>
    <t>FritsJurgens Set - System M+ 70 mm váhová třída B - hranatá podlahová destička tvar - nerez</t>
  </si>
  <si>
    <t>FritsJurgens Set - System M+ 70 mm váhová třída B - zapuštěná, hranatá podlahová destička - nerez</t>
  </si>
  <si>
    <t>FritsJurgens Set - System M+ 70 mm váhová třída C - hranatá podlahová destička tvar - černý</t>
  </si>
  <si>
    <t>FritsJurgens Set - System M+ 70 mm váhová třída C - hranatá podlahová destička tvar - nerez</t>
  </si>
  <si>
    <t>FritsJurgens Set - System M+ 70 mm váhová třída C - zapuštěná, hranatá podlahová destička - nerez</t>
  </si>
  <si>
    <t>FritsJurgens Set - System M+ 70 mm váhová třída D - hranatá podlahová destička tvar - černý</t>
  </si>
  <si>
    <t>FritsJurgens Set - System M+ 70 mm váhová třída D - hranatá podlahová destička tvar - nerez</t>
  </si>
  <si>
    <t>FritsJurgens Set - System M+ 70 mm váhová třída D - zapuštěná, hranatá podlahová destička - nerez</t>
  </si>
  <si>
    <t>FritsJurgens Set - System M+ 70 mm váhová třída E - hranatá podlahová destička tvar - černý</t>
  </si>
  <si>
    <t>FritsJurgens Set - System M+ 70 mm váhová třída E - hranatá podlahová destička tvar - nerez</t>
  </si>
  <si>
    <t>FritsJurgens Set - System M+ 70 mm váhová třída E - zapuštěná, hranatá podlahová destička - nerez</t>
  </si>
  <si>
    <t>FritsJurgens Set - System M+ 70 mm váhová třída F - hranatá podlahová destička tvar - černý</t>
  </si>
  <si>
    <t>FritsJurgens Set - System M+ 70 mm váhová třída F - hranatá podlahová destička tvar - nerez</t>
  </si>
  <si>
    <t>FritsJurgens Set - System M+ 70 mm váhová třída F - zapuštěná, hranatá podlahová destička - nerez</t>
  </si>
  <si>
    <t>FritsJurgens Set - System M+ 70 mm váhová třída G - hranatá podlahová destička tvar - černý</t>
  </si>
  <si>
    <t>FritsJurgens Set - System M+ 70 mm váhová třída G - hranatá podlahová destička tvar - nerez</t>
  </si>
  <si>
    <t>FritsJurgens Set - System M+ 70 mm váhová třída G - zapuštěná, hranatá podlahová destička - nerez</t>
  </si>
  <si>
    <t>FritsJurgens Set - System M+ TP-R váhová třída A - hranatá podlahová destička tvar - černý</t>
  </si>
  <si>
    <t>FritsJurgens Set - System M+ TP-R váhová třída A - hranatá podlahová destička tvar - černé podlahové uchycení+bílý stropní kryt</t>
  </si>
  <si>
    <t>FritsJurgens Set - System M+ TP-R váhová třída A - hranatá podlahová destička tvar - nerezové podlahové uchycení+bílý stropní kryt</t>
  </si>
  <si>
    <t>FritsJurgens Set - System M+ TP-R váhová třída A - hranatá podlahová destička tvar - černé podlahové uchycení+nerezový stropní kryt</t>
  </si>
  <si>
    <t>FritsJurgens Set - System M+ TP-R váhová třída A - hranatá podlahová destička tvar - nerezové podlahové uchycení+černý stropní kryt</t>
  </si>
  <si>
    <t>FritsJurgens Set - System M+ TP-R váhová třída A - hranatá podlahová destička tvar - nerezové</t>
  </si>
  <si>
    <t>FritsJurgens Set - System M+ TP-R váhová třída B - hranatá podlahová destička tvar - černý</t>
  </si>
  <si>
    <t>FritsJurgens Set - System M+ TP-R váhová třída B - hranatá podlahová destička tvar - černé podlahové uchycení+bílý stropní kryt</t>
  </si>
  <si>
    <t>FritsJurgens Set - System M+ TP-R váhová třída B - hranatá podlahová destička tvar - nerezové podlahové uchycení+bílý stropní kryt</t>
  </si>
  <si>
    <t>FritsJurgens Set - System M+ TP-R váhová třída B - hranatá podlahová destička tvar - černé podlahové uchycení+nerezový stropní kryt</t>
  </si>
  <si>
    <t>FritsJurgens Set - System M+ TP-R váhová třída B - hranatá podlahová destička tvar - nerezové podlahové uchycení+černý stropní kryt</t>
  </si>
  <si>
    <t>FritsJurgens Set - System M+ TP-R váhová třída B - hranatá podlahová destička tvar - nerezové</t>
  </si>
  <si>
    <t>FritsJurgens Set - System M+ TP-R váhová třída C - hranatá podlahová destička tvar - černý</t>
  </si>
  <si>
    <t>FritsJurgens Set - System M+ TP-R váhová třída C - hranatá podlahová destička tvar - černé podlahové uchycení+bílý stropní kryt</t>
  </si>
  <si>
    <t>FritsJurgens Set - System M+ TP-R váhová třída C - hranatá podlahová destička tvar - nerezové podlahové uchycení+bílý stropní kryt</t>
  </si>
  <si>
    <t>FritsJurgens Set - System M+ TP-R váhová třída C - hranatá podlahová destička tvar - černé podlahové uchycení+nerezový stropní kryt</t>
  </si>
  <si>
    <t>FritsJurgens Set - System M+ TP-R váhová třída C - hranatá podlahová destička tvar - nerezové podlahové uchycení+černý stropní kryt</t>
  </si>
  <si>
    <t>FritsJurgens Set - System M+ TP-R váhová třída C - hranatá podlahová destička tvar - nerezové</t>
  </si>
  <si>
    <t>FritsJurgens Set - System M+ TP-R váhová třída D - hranatá podlahová destička tvar - černý</t>
  </si>
  <si>
    <t>FritsJurgens Set - System M+ TP-R váhová třída D - hranatá podlahová destička tvar - černé podlahové uchycení+bílý stropní kryt</t>
  </si>
  <si>
    <t>FritsJurgens Set - System M+ TP-R váhová třída D - hranatá podlahová destička tvar - nerezové podlahové uchycení+bílý stropní kryt</t>
  </si>
  <si>
    <t>FritsJurgens Set - System M+ TP-R váhová třída D - hranatá podlahová destička tvar - černé podlahové uchycení+nerezový stropní kryt</t>
  </si>
  <si>
    <t>FritsJurgens Set - System M+ TP-R váhová třída D - hranatá podlahová destička tvar - nerezové podlahové uchycení+černý stropní kryt</t>
  </si>
  <si>
    <t>FritsJurgens Set - System M+ TP-R váhová třída D - hranatá podlahová destička tvar - nerezové</t>
  </si>
  <si>
    <t>FritsJurgens Set - System M+ TP-R váhová třída E - hranatá podlahová destička tvar - černý</t>
  </si>
  <si>
    <t>FritsJurgens Set - System M+ TP-R váhová třída E - hranatá podlahová destička tvar - černé podlahové uchycení+bílý stropní kryt</t>
  </si>
  <si>
    <t>FritsJurgens Set - System M+ TP-R váhová třída E - hranatá podlahová destička tvar - nerezové podlahové uchycení+bílý stropní kryt</t>
  </si>
  <si>
    <t>FritsJurgens Set - System M+ TP-R váhová třída E - hranatá podlahová destička tvar - černé podlahové uchycení+nerezový stropní kryt</t>
  </si>
  <si>
    <t>FritsJurgens Set - System M+ TP-R váhová třída E - hranatá podlahová destička tvar - nerezové podlahové uchycení+černý stropní kryt</t>
  </si>
  <si>
    <t>FritsJurgens Set - System M+ TP-R váhová třída E - hranatá podlahová destička tvar - nerezové</t>
  </si>
  <si>
    <t>FritsJurgens Set - System M+ TP-R váhová třída F - hranatá podlahová destička tvar - černý</t>
  </si>
  <si>
    <t>FritsJurgens Set - System M+ TP-R váhová třída F - hranatá podlahová destička tvar - černé podlahové uchycení+bílý stropní kryt</t>
  </si>
  <si>
    <t>FritsJurgens Set - System M+ TP-R váhová třída F - hranatá podlahová destička tvar - nerezové podlahové uchycení+bílý stropní kryt</t>
  </si>
  <si>
    <t>FritsJurgens Set - System M+ TP-R váhová třída F - hranatá podlahová destička tvar - černé podlahové uchycení+nerezový stropní kryt</t>
  </si>
  <si>
    <t>FritsJurgens Set - System M+ TP-R váhová třída F - hranatá podlahová destička tvar - nerezové podlahové uchycení+černý stropní kryt</t>
  </si>
  <si>
    <t>FritsJurgens Set - System M+ TP-R váhová třída F - hranatá podlahová destička tvar - nerezové</t>
  </si>
  <si>
    <t>FritsJurgens Set - System M+ TP-R váhová třída G - hranatá podlahová destička tvar - černý</t>
  </si>
  <si>
    <t>FritsJurgens Set - System M+ TP-R váhová třída G - hranatá podlahová destička tvar - černé podlahové uchycení+bílý stropní kryt</t>
  </si>
  <si>
    <t>FritsJurgens Set - System M+ TP-R váhová třída G - hranatá podlahová destička tvar - nerezové podlahové uchycení+bílý stropní kryt</t>
  </si>
  <si>
    <t>FritsJurgens Set - System M+ TP-R váhová třída G - hranatá podlahová destička tvar - černé podlahové uchycení+nerezový stropní kryt</t>
  </si>
  <si>
    <t>FritsJurgens Set - System M+ TP-R váhová třída G - hranatá podlahová destička tvar - nerezové podlahové uchycení+černý stropní kryt</t>
  </si>
  <si>
    <t>FritsJurgens Set - System M+ TP-R váhová třída G - hranatá podlahová destička tvar - nerezové</t>
  </si>
  <si>
    <t>FritsJurgens Set - System One TP-R váhová třída G - hranatá podlahová destička tvar - černý</t>
  </si>
  <si>
    <t>FritsJurgens Set - System One TP-R váhová třída G - hranatá podlahová destička tvar - černé podlahové uchycení+bílý stropní kryt</t>
  </si>
  <si>
    <t>FritsJurgens Set - System One TP-R váhová třída G - hranatá podlahová destička tvar - nerezové podlahové uchycení+bílý stropní kryt</t>
  </si>
  <si>
    <t>FritsJurgens Set - System One TP-R váhová třída G - hranatá podlahová destička tvar - černé podlahové uchycení+nerezový stropní kryt</t>
  </si>
  <si>
    <t>FritsJurgens Set - System One TP-R váhová třída G - hranatá podlahová destička tvar - nerezové podlahové uchycení+černý stropní kryt</t>
  </si>
  <si>
    <t>FritsJurgens Set - System One TP-R váhová třída G - hranatá podlahová destička tvar - nerezové</t>
  </si>
  <si>
    <t>FritsJurgens Set - System One TP-R váhová třída G - hranatá podlahová destička tvar NA - nerezové podlahové uchycení+bílý stropní kryt</t>
  </si>
  <si>
    <t>FritsJurgens Set - System One TP-R váhová třída G - hranatá podlahová destička tvar NA - nerezové podlahové uchycení+černý stropní kryt</t>
  </si>
  <si>
    <t>FritsJurgens Set - System One TP-R váhová třída G - hranatá podlahová destička tvar NA - nerezové</t>
  </si>
  <si>
    <t>FritsJurgens Set - System M+ 40 mm váhová třída AA (+TP.G) - hranatá podlahová destička tvar - černá</t>
  </si>
  <si>
    <t>FritsJurgens Set - System M+ 40 mm váhová třída AA (+TP.G) - hranatá podlahová destička tvar - nerezové podlahové uchycení+černé pivotové kryty</t>
  </si>
  <si>
    <t>FritsJurgens Set - System M+ 40 mm váhová třída AA (+TP.G) - hranatá podlahová destička tvar - černé podlahové uchycení+nerezové pivotové kryty</t>
  </si>
  <si>
    <t>FritsJurgens Set - System M+ 40 mm váhová třída AA (+TP.G) - hranatá podlahová destička tvar - nerezová ocel</t>
  </si>
  <si>
    <t>FritsJurgens Set - System M+ 40 mm váhová třída A (+TP.G) - hranatá podlahová destička tvar - černé</t>
  </si>
  <si>
    <t>FritsJurgens Set - System M+ 40 mm váhová třída A (+TP.G) - hranatá podlahová destička tvar - nerezové podlahové uchycení+černý stropní kryt</t>
  </si>
  <si>
    <t>FritsJurgens Set - System M+ 40 mm váhová třída A (+TP.G) - hranatá podlahová destička tvar - černé podlahové uchycení+nerezové stropní kryt</t>
  </si>
  <si>
    <t>FritsJurgens Set - System M+ 40 mm váhová třída A (+TP.G) - hranatá podlahová destička tvar - nerezové</t>
  </si>
  <si>
    <t>FritsJurgens Set - System M+ 40 mm váhová třída AA - hranatá podlahová destička tvar - černá</t>
  </si>
  <si>
    <t>FritsJurgens Set - System M+ 40 mm váhová třída AA - hranatá podlahová destička tvar - nerezové uchycení+černé pivotové kryty</t>
  </si>
  <si>
    <t>FritsJurgens Set - System M+ 40 mm váhová třída AA - hranatá podlahová destička tvar - černé uchycení+nerezové pivotové kryty</t>
  </si>
  <si>
    <t>FritsJurgens Set - System M+ 40 mm váhová třída B (+TP.G) - hranatá podlahová destička tvar - černé</t>
  </si>
  <si>
    <t>FritsJurgens Set - System M+ 40 mm váhová třída B (+TP.G) - hranatá podlahová destička tvar - nerezové podlahové uchycení+černý stropní kryt</t>
  </si>
  <si>
    <t>FritsJurgens Set - System M+ 40 mm váhová třída B (+TP.G) - hranatá podlahová destička tvar - černé podlahové uchycení+nerezové stropní kryt</t>
  </si>
  <si>
    <t>FritsJurgens Set - System M+ 40 mm váhová třída B (+TP.G) - hranatá podlahová destička tvar - nerezové</t>
  </si>
  <si>
    <t>FritsJurgens Set - System Fx 40 mm váhová třída A (+TP.G) - hranatá podlahová destička - černé</t>
  </si>
  <si>
    <t>FritsJurgens Set - System Fx 40 mm váhová třída A (+TP.G) - hranatá podlahová destička - nerezové uchycení+černé pivotové kryty</t>
  </si>
  <si>
    <t>FritsJurgens Set - System Fx 40 mm váhová třída A (+TP.G) - hranatá podlahová destička - černé uchycení+nerezové pivotové kryty</t>
  </si>
  <si>
    <t>FritsJurgens Set - System Fx 40 mm váhová třída A (+TP.G) - hranatá podlahová destička - nerezové</t>
  </si>
  <si>
    <t>FritsJurgens Set - System 3 70 mm váhová třída C - hranatá podlahová destička tvar - nerez</t>
  </si>
  <si>
    <t>FritsJurgens Set - System 3 70 mm váhová třída G - hranatá podlahová destička tvar - nerez</t>
  </si>
  <si>
    <t>FritsJurgens Set - System 3 TP-R váhová třída G - hranatá podlahová destička tvar - nerezové podlahové uchycení+bílý stropní kryt</t>
  </si>
  <si>
    <t>FritsJurgens Set - System 3 TP-R váhová třída G - hranatá podlahová destička tvar - nerezové podlahové uchycení+černý stropní kryt</t>
  </si>
  <si>
    <t>FritsJurgens Set - System 3 TP-R váhová třída G - hranatá podlahová destička tvar - nerez</t>
  </si>
  <si>
    <t>FritsJurgens Stropní uchycení - váhová třída B - hranatá podlahová destička tvar - černé</t>
  </si>
  <si>
    <t>FritsJurgens Stropní uchycení - váhová třída B - hranatá podlahová destička tvar - nerez</t>
  </si>
  <si>
    <t>FritsJurgens Stropní uchycení - váhová třída G - hranatá podlahová destička tvar - černé</t>
  </si>
  <si>
    <t>FritsJurgens Stropní uchycení - váhová třída G - hranatá podlahová destička tvar - nerez</t>
  </si>
  <si>
    <t>FritsJurgens Podlahové uchycení - System One/3 - hranatá podlahová destička tvar - nerez</t>
  </si>
  <si>
    <t>FritsJurgens Podlahové uchycení - System M - hranatá podlahová destička tvar černý</t>
  </si>
  <si>
    <t>FritsJurgens Podlahové uchycení - System M - hranatá podlahová destička tvar - nerez</t>
  </si>
  <si>
    <t>FritsJurgens Podlahové uchycení - Systém M - hranatá podlahová destička tvar NA - nerez</t>
  </si>
  <si>
    <t>FritsJurgens Podlahové uchycení - System M - zapuštěná, hranatá podlahová destička - nerez</t>
  </si>
  <si>
    <t>FritsJurgens Set - System Fx 40 mm váhová třída A - kulatá podlahová destička - černá</t>
  </si>
  <si>
    <t>FritsJurgens Set - System Fx 40 mm váhová třída A - kulatá podlahová destička - nerezové uchycení+černé pivotové kryty</t>
  </si>
  <si>
    <t>FritsJurgens Set - System Fx 40 mm váhová třída A - kulatá podlahová destička - černé uchycení+nerezové pivotové kryty</t>
  </si>
  <si>
    <t>FritsJurgens Set - System Fx 40 mm váhová třída A - kulatá podlahová destička - nerez</t>
  </si>
  <si>
    <t>FritsJurgens Set - System Fx 40 mm váhová třída C - kulatá podlahová destička - černá</t>
  </si>
  <si>
    <t>FritsJurgens Set - System Fx 40 mm váhová třída C - kulatá podlahová destička - nerezové uchycení+černé pivotové kryty</t>
  </si>
  <si>
    <t>FritsJurgens Set - System Fx 40 mm váhová třída C - kulatá podlahová destička - černé uchycení+nerezové pivotové kryty</t>
  </si>
  <si>
    <t>FritsJurgens Set - System Fx 40 mm váhová třída C - kulatá podlahová destička - nerez</t>
  </si>
  <si>
    <t>FritsJurgens Set - System Fx 70 mm váhová třída A (+TP.G) - kulatá podlahová destička - černá</t>
  </si>
  <si>
    <t>FritsJurgens Set - System Fx 70 mm váhová třída A (+TP.G) - kulatá podlahová destička - nerezové</t>
  </si>
  <si>
    <t>FritsJurgens Set - System Fx 70 mm váhová třída A - kulatá podlahová destička - černá</t>
  </si>
  <si>
    <t>FritsJurgens Set - System Fx 70 mm váhová třída A - kulatá podlahová destička - nerez</t>
  </si>
  <si>
    <t>FritsJurgens Set - System Fx 70 mm váhová třída C - kulatá podlahová destička - černá</t>
  </si>
  <si>
    <t>FritsJurgens Set - System Fx 70 mm váhová třída C - kulatá podlahová destička - nerez</t>
  </si>
  <si>
    <t>FritsJurgens Set - System Fx TP-R váhová třída A - kulatá podlahová destička - černá</t>
  </si>
  <si>
    <t>FritsJurgens Set - System Fx TP-R váhová třída A - kulatá podlahová destička - černé podlahové uchycení+bílý stropní kryt</t>
  </si>
  <si>
    <t>FritsJurgens Set - System Fx TP-R váhová třída A - kulatá podlahová destička - nerezové podlahové uchycení+bílý stropní kryt</t>
  </si>
  <si>
    <t>FritsJurgens Set - System Fx TP-R váhová třída A - kulatá podlahová destička - černé podlahové uchycení+nerezový stropní kryt</t>
  </si>
  <si>
    <t>FritsJurgens Set - System Fx TP-R váhová třída A - kulatá podlahová destička - nerezové podlahové uchycení+černý stropní kryt</t>
  </si>
  <si>
    <t>FritsJurgens Set - System Fx TP-R váhová třída A - kulatá podlahová destička - nerez</t>
  </si>
  <si>
    <t>FritsJurgens Set - System Fx TP-R váhová třída C - kulatá podlahová destička - černá</t>
  </si>
  <si>
    <t>FritsJurgens Set - System Fx TP-R váhová třída C - kulatá podlahová destička - černé podlahové uchycení+bílý stropní kryt</t>
  </si>
  <si>
    <t>FritsJurgens Set - System Fx TP-R váhová třída C - kulatá podlahová destička - nerezové podlahové uchycení+bílý stropní kryt</t>
  </si>
  <si>
    <t>FritsJurgens Set - System Fx TP-R váhová třída C - kulatá podlahová destička - černé podlahové uchycení+nerezový stropní kryt</t>
  </si>
  <si>
    <t>FritsJurgens Set - System Fx TP-R váhová třída C - kulatá podlahová destička - nerezové podlahové uchycení+černé ceiling plate</t>
  </si>
  <si>
    <t>FritsJurgens Set - System Fx TP-R váhová třída C - kulatá podlahová destička - nerezové</t>
  </si>
  <si>
    <t>FritsJurgens Set - System Fx TP-R váhová třída C - kulatá podlahová destička - nerezové podlahové uchycení+černý stropní kryt</t>
  </si>
  <si>
    <t>FritsJurgens Set - System Fx TP-R váhová třída C - kulatá podlahová destička - nerez</t>
  </si>
  <si>
    <t>FritsJurgens Set - System One 40 mm váhová třída G - kulatá podlahová destička tvar - černý</t>
  </si>
  <si>
    <t>FritsJurgens Set - System One 40 mm váhová třída G - kulatá podlahová destička tvar - černé uchycení+nerezové pivotové kryty</t>
  </si>
  <si>
    <t>FritsJurgens Set - System One 40 mm váhová třída G - kulatá podlahová destička tvar - nerez</t>
  </si>
  <si>
    <t>FritsJurgens Set - System One 40 mm váhová třída G - kulatá podlahová destička tvar - nerezové uchycení+černé pivotové kryty</t>
  </si>
  <si>
    <t>FritsJurgens Set - System One 40 mm váhová třída G - zapuštěný kulatá podlahová destička tvar - nerez</t>
  </si>
  <si>
    <t>FritsJurgens Set - System One 40 mm váhová třída G - zapuštěný kulatá podlahová destička tvar - nerezové uchycení+černé pivotové kryty</t>
  </si>
  <si>
    <t>FritsJurgens Set - System One 70 mm váhová třída G - kulatá podlahová destička tvar - černý</t>
  </si>
  <si>
    <t>FritsJurgens Set - System One 70 mm váhová třída G - kulatá podlahová destička tvar - nerez</t>
  </si>
  <si>
    <t>FritsJurgens Set - System One 70 mm váhová třída G - zapuštěný kulatá podlahová destička tvar - nerez</t>
  </si>
  <si>
    <t>FritsJurgens Set - System M+ 40 mm váhová třída A - kulatá podlahová destička tvar - černý</t>
  </si>
  <si>
    <t>FritsJurgens Set - System M+ 40 mm váhová třída A - kulatá podlahová destička tvar - černé uchycení+nerezové pivotové kryty</t>
  </si>
  <si>
    <t>FritsJurgens Set - System M+ 40 mm váhová třída A - kulatá podlahová destička tvar - nerez</t>
  </si>
  <si>
    <t>FritsJurgens Set - System M+ 40 mm váhová třída A - kulatá podlahová destička tvar - nerez uchycení+černé pivotové kryty</t>
  </si>
  <si>
    <t>FritsJurgens Set - System M+ 40 mm váhová třída B - kulatá podlahová destička tvar - černý</t>
  </si>
  <si>
    <t>FritsJurgens Set - System M+ 40 mm váhová třída B - kulatá podlahová destička tvar - černé uchycení+nerez pivotové kryty</t>
  </si>
  <si>
    <t>FritsJurgens Set - System M+ 40 mm váhová třída B - kulatá podlahová destička tvar - nerez</t>
  </si>
  <si>
    <t>FritsJurgens Set - System M+ 40 mm váhová třída B - kulatá podlahová destička tvar - nerez uchycení+černé pivotové kryty</t>
  </si>
  <si>
    <t>FritsJurgens Set - System M+ 40 mm váhová třída C - kulatá podlahová destička tvar - černý</t>
  </si>
  <si>
    <t>FritsJurgens Set - System M+ 40 mm váhová třída C - kulatá podlahová destička tvar - černé uchycení+nerezové pivotové kryty</t>
  </si>
  <si>
    <t>FritsJurgens Set - System M+ 40 mm váhová třída C - kulatá podlahová destička tvar - nerez</t>
  </si>
  <si>
    <t>FritsJurgens Set - System M+ 40 mm váhová třída C - kulatá podlahová destička tvar - nerez uchycení+černé pivotové kryty</t>
  </si>
  <si>
    <t>FritsJurgens Set - System M+ 40 mm váhová třída D - kulatá podlahová destička tvar - černý</t>
  </si>
  <si>
    <t>FritsJurgens Set - System M+ 40 mm váhová třída D - kulatá podlahová destička tvar - černé uchycení+nerezové pivotové kryty</t>
  </si>
  <si>
    <t>FritsJurgens Set - System M+ 40 mm váhová třída D - kulatá podlahová destička tvar - nerez</t>
  </si>
  <si>
    <t>FritsJurgens Set - System M+ 40 mm váhová třída D - kulatá podlahová destička tvar - nerez uchycení+černé pivotové kryty</t>
  </si>
  <si>
    <t>FritsJurgens Set - System M+ 40 mm váhová třída E - kulatá podlahová destička tvar - černý</t>
  </si>
  <si>
    <t>FritsJurgens Set - System M+ 40 mm váhová třída E - kulatá podlahová destička tvar - černé uchycení+nerezové pivotové kryty</t>
  </si>
  <si>
    <t>FritsJurgens Set - System M+ 40 mm váhová třída E - kulatá podlahová destička tvar - nerez</t>
  </si>
  <si>
    <t>FritsJurgens Set - System M+ 40 mm váhová třída E - kulatá podlahová destička tvar - nerez uchycení+černé pivotové kryty</t>
  </si>
  <si>
    <t>FritsJurgens Set - System M+ 40 mm váhová třída F - kulatá podlahová destička tvar černý</t>
  </si>
  <si>
    <t>FritsJurgens Set - System M+ 40 mm váhová třída F - kulatá podlahová destička tvar - černé uchycení+nerezové pivotové kryty</t>
  </si>
  <si>
    <t>FritsJurgens Set - System M+ 40 mm váhová třída F - kulatá podlahová destička tvar - nerez</t>
  </si>
  <si>
    <t>FritsJurgens Set - System M+ 40 mm váhová třída F - kulatá podlahová destička tvar - nerez uchycení+černé pivotové kryty</t>
  </si>
  <si>
    <t>FritsJurgens Set - System M+ 40 mm váhová třída G - kulatá podlahová destička tvar - černý</t>
  </si>
  <si>
    <t>FritsJurgens Set - System M+ 40 mm váhová třída G - kulatá podlahová destička tvar - černé uchycení+nerezové pivotové kryty</t>
  </si>
  <si>
    <t>FritsJurgens Set - System M+ 40 mm váhová třída G - kulatá podlahová destička tvar - nerez</t>
  </si>
  <si>
    <t>FritsJurgens Set - System M+ 40 mm váhová třída G - kulatá podlahová destička tvar - nerez uchycení+černé pivotové kryty</t>
  </si>
  <si>
    <t>FritsJurgens Set - System M+ 70 mm váhová třída A (+TP.G) - kulatá podlahová destička - černá</t>
  </si>
  <si>
    <t>FritsJurgens Set - System M+ 70 mm váhová třída A (+TP.G) - kulatá podlahová destička - nerezové</t>
  </si>
  <si>
    <t>FritsJurgens Set - System M+ 70 mm váhová třída A (+TP.G) - zapuštěný kulatá podlahová destička tvar - nerezové</t>
  </si>
  <si>
    <t>FritsJurgens Set - System M+ 70 mm váhová třída B (+TP.G) - kulatá podlahová destička - černá</t>
  </si>
  <si>
    <t>FritsJurgens Set - System M+ 70 mm váhová třída B (+TP.G) - kulatá podlahová destička - nerezové</t>
  </si>
  <si>
    <t>FritsJurgens Set - System M+ 70 mm váhová třída B (+TP.G) - zapuštěný kulatá podlahová destička tvar - nerezové</t>
  </si>
  <si>
    <t>FritsJurgens Set - System M+ 70 mm váhová třída A - kulatá podlahová destička tvar - černý</t>
  </si>
  <si>
    <t>FritsJurgens Set - System M+ 70 mm váhová třída A - kulatá podlahová destička tvar - nerez</t>
  </si>
  <si>
    <t>FritsJurgens Set - System M+ 70 mm váhová třída B - kulatá podlahová destička tvar - černý</t>
  </si>
  <si>
    <t>FritsJurgens Set - System M+ 70 mm váhová třída B - kulatá podlahová destička tvar - nerez</t>
  </si>
  <si>
    <t>FritsJurgens Set - System M+ 70 mm váhová třída C - kulatá podlahová destička tvar - černý</t>
  </si>
  <si>
    <t>FritsJurgens Set - System M+ 70 mm váhová třída C - kulatá podlahová destička tvar - nerez</t>
  </si>
  <si>
    <t>FritsJurgens Set - System M+ 70 mm váhová třída D - kulatá podlahová destička tvar - černý</t>
  </si>
  <si>
    <t>FritsJurgens Set - System M+ 70 mm váhová třída D - kulatá podlahová destička tvar - nerez</t>
  </si>
  <si>
    <t>FritsJurgens Set - System M+ 70 mm váhová třída E - kulatá podlahová destička tvar - černý</t>
  </si>
  <si>
    <t>FritsJurgens Set - System M+ 70 mm váhová třída E - kulatá podlahová destička tvar - nerez</t>
  </si>
  <si>
    <t>FritsJurgens Set - System M+ 70 mm váhová třída F - kulatá podlahová destička tvar - černý</t>
  </si>
  <si>
    <t>FritsJurgens Set - System M+ 70 mm váhová třída F - kulatá podlahová destička tvar - nerez</t>
  </si>
  <si>
    <t>FritsJurgens Set - System M+ 70 mm váhová třída G - kulatá podlahová destička tvar - černý</t>
  </si>
  <si>
    <t>FritsJurgens Set - System M+ 70 mm váhová třída G - kulatá podlahová destička tvar - nerez</t>
  </si>
  <si>
    <t>FritsJurgens Set - System M+ TP-R váhová třída A - kulatá podlahová destička tvar - černé</t>
  </si>
  <si>
    <t>FritsJurgens Set - System M+ TP-R váhová třída A - kulatá podlahová destička tvar - černé podlahové uchycení+bílý stropní kryt</t>
  </si>
  <si>
    <t>FritsJurgens Set - System M+ TP-R váhová třída A - kulatá podlahová destička tvar - nerezové podlahové uchycení+bílý stropní kryt</t>
  </si>
  <si>
    <t>FritsJurgens Set - System M+ TP-R váhová třída A - kulatá podlahová destička tvar - černé podlahové uchycení+nerezový stropní kryt</t>
  </si>
  <si>
    <t>FritsJurgens Set - System M+ TP-R váhová třída A - kulatá podlahová destička tvar - nerezové podlahové uchycení+černý stropní kryt</t>
  </si>
  <si>
    <t>FritsJurgens Set - System M+ TP-R váhová třída A - kulatá podlahová destička tvar - nerezové</t>
  </si>
  <si>
    <t>FritsJurgens Set - System M+ TP-R váhová třída A - zapuštěný kulatá podlahová destička tvar - nerezové podlahové uchycení+bílý stropní kryt</t>
  </si>
  <si>
    <t>FritsJurgens Set - System M+ TP-R váhová třída A - zapuštěný kulatá podlahová destička tvar - nerezové podlahové uchycení+černý stropní kryt</t>
  </si>
  <si>
    <t>FritsJurgens Set - System M+ TP-R váhová třída A - zapuštěný kulatá podlahová destička tvar - nerezové</t>
  </si>
  <si>
    <t>FritsJurgens Set - System M+ TP-R váhová třída B - kulatá podlahová destička tvar - černý</t>
  </si>
  <si>
    <t>FritsJurgens Set - System M+ TP-R váhová třída B - kulatá podlahová destička tvar - černé podlahové uchycení+bílý stropní kryt</t>
  </si>
  <si>
    <t>FritsJurgens Set - System M+ TP-R váhová třída B - kulatá podlahová destička tvar - nerezové podlahové uchycení+bílý stropní kryt</t>
  </si>
  <si>
    <t>FritsJurgens Set - System M+ TP-R váhová třída B - kulatá podlahová destička tvar - černé podlahové uchycení+nerezový stropní kryt</t>
  </si>
  <si>
    <t>FritsJurgens Set - System M+ TP-R váhová třída B - kulatá podlahová destička tvar - nerezové podlahové uchycení+černý stropní kryt</t>
  </si>
  <si>
    <t>FritsJurgens Set - System M+ TP-R váhová třída B - kulatá podlahová destička tvar - nerezové</t>
  </si>
  <si>
    <t>FritsJurgens Set - System M+ TP-R váhová třída B - zapuštěný kulatá podlahová destička tvar - nerezové podlahové uchycení+bílý stropní kryt</t>
  </si>
  <si>
    <t>FritsJurgens Set - System M+ TP-R váhová třída B - zapuštěný kulatá podlahová destička tvar - nerezové podlahové uchycení+černý stropní kryt</t>
  </si>
  <si>
    <t>FritsJurgens Set - System M+ TP-R váhová třída B - zapuštěný kulatá podlahová destička tvar - nerezové</t>
  </si>
  <si>
    <t>FritsJurgens Set - System M+ TP-R váhová třída C - kulatá podlahová destička tvar - černý</t>
  </si>
  <si>
    <t>FritsJurgens Set - System M+ TP-R váhová třída C - kulatá podlahová destička tvar - černé podlahové uchycení+bílý stropní kryt</t>
  </si>
  <si>
    <t>FritsJurgens Set - System M+ TP-R váhová třída C - kulatá podlahová destička tvar - nerezové podlahové uchycení+bílý stropní kryt</t>
  </si>
  <si>
    <t>FritsJurgens Set - System M+ TP-R váhová třída C - kulatá podlahová destička tvar - černé podlahové uchycení+nerezový stropní kryt</t>
  </si>
  <si>
    <t>FritsJurgens Set - System M+ TP-R váhová třída C - kulatá podlahová destička tvar - nerezové podlahové uchycení+černý stropní kryt</t>
  </si>
  <si>
    <t>FritsJurgens Set - System M+ TP-R váhová třída C - kulatá podlahová destička tvar - nerezové</t>
  </si>
  <si>
    <t>FritsJurgens Set - System M+ TP-R váhová třída C - zapuštěný kulatá podlahová destička tvar - nerezové podlahové uchycení+bílý stropní kryt</t>
  </si>
  <si>
    <t>FritsJurgens Set - System M+ TP-R váhová třída C - zapuštěný kulatá podlahová destička tvar - nerezové podlahové uchycení+černý stropní kryt</t>
  </si>
  <si>
    <t>FritsJurgens Set - System M+ TP-R váhová třída C - zapuštěný kulatá podlahová destička tvar - nerezové</t>
  </si>
  <si>
    <t>FritsJurgens Set - System M+ TP-R váhová třída D - kulatá podlahová destička tvar - černý</t>
  </si>
  <si>
    <t>FritsJurgens Set - System M+ TP-R váhová třída D - kulatá podlahová destička tvar - černé podlahové uchycení+bílý stropní kryt</t>
  </si>
  <si>
    <t>FritsJurgens Set - System M+ TP-R váhová třída D - kulatá podlahová destička tvar - nerezové podlahové uchycení+bílý stropní kryt</t>
  </si>
  <si>
    <t>FritsJurgens Set - System M+ TP-R váhová třída D - kulatá podlahová destička tvar - černé podlahové uchycení+nerezový stropní kryt</t>
  </si>
  <si>
    <t>FritsJurgens Set - System M+ TP-R váhová třída D - kulatá podlahová destička tvar - nerezové podlahové uchycení+černý stropní kryt</t>
  </si>
  <si>
    <t>FritsJurgens Set - System M+ TP-R váhová třída D - kulatá podlahová destička tvar - nerezové</t>
  </si>
  <si>
    <t>FritsJurgens Set - System M+ TP-R váhová třída D - zapuštěný kulatá podlahová destička tvar - nerezové podlahové uchycení+bílý stropní kryt</t>
  </si>
  <si>
    <t>FritsJurgens Set - System M+ TP-R váhová třída D - zapuštěný kulatá podlahová destička tvar - nerezové podlahové uchycení+černý stropní kryt</t>
  </si>
  <si>
    <t>FritsJurgens Set - System M+ TP-R váhová třída D - zapuštěný kulatá podlahová destička tvar - nerezové</t>
  </si>
  <si>
    <t>FritsJurgens Set - System M+ TP-R váhová třída E - kulatá podlahová destička tvar - černý</t>
  </si>
  <si>
    <t>FritsJurgens Set - System M+ TP-R váhová třída E - kulatá podlahová destička tvar - černé podlahové uchycení+bílý stropní kryt</t>
  </si>
  <si>
    <t>FritsJurgens Set - System M+ TP-R váhová třída E - kulatá podlahová destička tvar - nerezové podlahové uchycení+bílý stropní kryt</t>
  </si>
  <si>
    <t>FritsJurgens Set - System M+ TP-R váhová třída E - kulatá podlahová destička tvar - černé podlahové uchycení+nerezový stropní kryt</t>
  </si>
  <si>
    <t>FritsJurgens Set - System M+ TP-R váhová třída E - kulatá podlahová destička tvar - nerezové podlahové uchycení+černý stropní kryt</t>
  </si>
  <si>
    <t>FritsJurgens Set - System M+ TP-R váhová třída E - kulatá podlahová destička tvar - nerezové</t>
  </si>
  <si>
    <t>FritsJurgens Set - System M+ TP-R váhová třída E - zapuštěný kulatá podlahová destička tvar - nerezové podlahové uchycení+bílý stropní kryt</t>
  </si>
  <si>
    <t>FritsJurgens Set - System M+ TP-R váhová třída E - zapuštěný kulatá podlahová destička tvar - nerezové podlahové uchycení+černý stropní kryt</t>
  </si>
  <si>
    <t>FritsJurgens Set - System M+ TP-R váhová třída E - zapuštěný kulatá podlahová destička tvar - nerezové</t>
  </si>
  <si>
    <t>FritsJurgens Set - System M+ TP-R váhová třída F - kulatá podlahová destička tvar - černý</t>
  </si>
  <si>
    <t>FritsJurgens Set - System M+ TP-R váhová třída F - kulatá podlahová destička tvar - černé podlahové uchycení+bílý stropní kryt</t>
  </si>
  <si>
    <t>FritsJurgens Set - System M+ TP-R váhová třída F - kulatá podlahová destička tvar - nerezové podlahové uchycení+bílý stropní kryt</t>
  </si>
  <si>
    <t>FritsJurgens Set - System M+ TP-R váhová třída F - kulatá podlahová destička tvar - černé podlahové uchycení+nerezový stropní kryt</t>
  </si>
  <si>
    <t>FritsJurgens Set - System M+ TP-R váhová třída F - kulatá podlahová destička tvar - nerezové podlahové uchycení+černý stropní kryt</t>
  </si>
  <si>
    <t>FritsJurgens Set - System M+ TP-R váhová třída F - kulatá podlahová destička tvar - nerezové</t>
  </si>
  <si>
    <t>FritsJurgens Set - System M+ TP-R váhová třída F - zapuštěný kulatá podlahová destička tvar - nerezové podlahové uchycení+bílý stropní kryt</t>
  </si>
  <si>
    <t>FritsJurgens Set - System M+ TP-R váhová třída F - zapuštěný kulatá podlahová destička tvar - nerezové podlahové uchycení+černý stropní kryt</t>
  </si>
  <si>
    <t>FritsJurgens Set - System M+ TP-R váhová třída F - zapuštěný kulatá podlahová destička tvar - nerezové</t>
  </si>
  <si>
    <t>FritsJurgens Set - System M+ TP-R váhová třída G - kulatá podlahová destička tvar - černý</t>
  </si>
  <si>
    <t>FritsJurgens Set - System M+ TP-R váhová třída G - kulatá podlahová destička tvar - černé podlahové uchycení+bílý stropní kryt</t>
  </si>
  <si>
    <t>FritsJurgens Set - System M+ TP-R váhová třída G - kulatá podlahová destička tvar - nerezové podlahové uchycení+bílý stropní kryt</t>
  </si>
  <si>
    <t>FritsJurgens Set - System M+ TP-R váhová třída G - kulatá podlahová destička tvar - černé podlahové uchycení+nerezový stropní kryt</t>
  </si>
  <si>
    <t>FritsJurgens Set - System M+ TP-R váhová třída G - kulatá podlahová destička tvar - nerezové podlahové uchycení+černý stropní kryt</t>
  </si>
  <si>
    <t>FritsJurgens Set - System M+ TP-R váhová třída G - kulatá podlahová destička tvar - nerezové</t>
  </si>
  <si>
    <t>FritsJurgens Set - System M+ TP-R váhová třída G - zapuštěný kulatá podlahová destička tvar - nerezové podlahové uchycení+bílý stropní kryt</t>
  </si>
  <si>
    <t>FritsJurgens Set - System M+ TP-R váhová třída G - zapuštěný kulatá podlahová destička tvar - nerezové podlahové uchycení+černý stropní kryt</t>
  </si>
  <si>
    <t>FritsJurgens Set - System M+ TP-R váhová třída G - zapuštěný kulatá podlahová destička tvar - nerezové</t>
  </si>
  <si>
    <t>FritsJurgens Set - System One TP-R váhová třída G - kulatá podlahová destička tvar - černý</t>
  </si>
  <si>
    <t>FritsJurgens Set - System One TP-R váhová třída G - kulatá podlahová destička tvar - černé podlahové uchycení+bílý stropní kryt</t>
  </si>
  <si>
    <t>FritsJurgens Set - System One TP-R váhová třída G - kulatá podlahová destička tvar - nerezové podlahové uchycení+bílý stropní kryt</t>
  </si>
  <si>
    <t>FritsJurgens Set - System One TP-R váhová třída G - kulatá podlahová destička tvar - černé podlahové uchycení+nerezový stropní kryt</t>
  </si>
  <si>
    <t>FritsJurgens Set - System One TP-R váhová třída G - kulatá podlahová destička tvar - nerezové podlahové uchycení+černý stropní kryt</t>
  </si>
  <si>
    <t>FritsJurgens Set - System One TP-R váhová třída G - kulatá podlahová destička tvar - nerezové</t>
  </si>
  <si>
    <t>FritsJurgens Set - System One TP-R váhová třída G - zapuštěný kulatá podlahová destička tvar - nerezové podlahové uchycení+bílý stropní kryt</t>
  </si>
  <si>
    <t>FritsJurgens Set - System One TP-R váhová třída G - zapuštěný kulatá podlahová destička tvar - nerezové podlahové uchycení+černý stropní kryt</t>
  </si>
  <si>
    <t>FritsJurgens Set - System One TP-R váhová třída G - zapuštěný kulatá podlahová destička tvar - nerezové</t>
  </si>
  <si>
    <t>FritsJurgens Set - System M+ 40 mm váhová třída AA - kulatá podlahová destička tvar - černá</t>
  </si>
  <si>
    <t>FritsJurgens Set - System M+ 40 mm váhová třída AA - kulatá podlahová destička tvar - nerezové podlahové uchycení+černé pivotové kryty</t>
  </si>
  <si>
    <t>FritsJurgens Set - System M+ 40 mm váhová třída AA (+TP.G) - kulatá podlahová destička tvar - černá</t>
  </si>
  <si>
    <t>FritsJurgens Set - System M+ 40 mm váhová třída AA - kulatá podlahová destička tvar - černé podlahové uchycení+nerezové pivotové kryty</t>
  </si>
  <si>
    <t>FritsJurgens Set - System M+ 40 mm váhová třída AA (+TP.G) - kulatá podlahová destička tvar - nerezové podlahové uchycení+černé pivotové kryty</t>
  </si>
  <si>
    <t>FritsJurgens Set - System M+ 40 mm váhová třída AA (+TP.G) - kulatá podlahová destička tvar - černé podlahové uchycení+nerezové pivotové kryty</t>
  </si>
  <si>
    <t>FritsJurgens Set - System M+ 40 mm váhová třída AA (+TP.G) - kulatá podlahová destička tvar - nerezová ocel</t>
  </si>
  <si>
    <t>FritsJurgens Set - System M+ 40 mm váhová třída AA - kulatá podlahová destička tvar - nerezová ocel</t>
  </si>
  <si>
    <t>FritsJurgens Set - System M+ 40 mm váhová třída AA (+TP.G) - zapuštěný kulatá podlahová destička - nerezové podlahové uchycení+černé pivotové kryty</t>
  </si>
  <si>
    <t>FritsJurgens Set - System M+ 40 mm váhová třída AA (+TP.G) - zapuštěný kulatá podlahová destička - nerezová ocel</t>
  </si>
  <si>
    <t>FritsJurgens Set - System M+ 40 mm váhová třída A (+TP.G) - kulatá podlahová destička - černé</t>
  </si>
  <si>
    <t>FritsJurgens Set - System M+ 40 mm váhová třída A (+TP.G) - kulatá podlahová destička - nerezové podlahové uchycení+černý stropní kryt</t>
  </si>
  <si>
    <t>FritsJurgens Set - System M+ 40 mm váhová třída A (+TP.G) - kulatá podlahová destička - černé podlahové uchycení+nerezové stropní kryt</t>
  </si>
  <si>
    <t>FritsJurgens Set - System M+ 40 mm váhová třída A (+TP.G) - kulatá podlahová destička - nerezové</t>
  </si>
  <si>
    <t>FritsJurgens Set - System M+ 40 mm váhová třída A (+TP.G) - zapuštěný kulatá podlahová destička tvar - nerezové podlahové uchycení+černý stropní kryt</t>
  </si>
  <si>
    <t>FritsJurgens Set - System M+ 40 mm váhová třída A (+TP.G) - zapuštěný kulatá podlahová destička tvar - nerezové</t>
  </si>
  <si>
    <t>FritsJurgens Set - System M+ 40 mm váhová třída B (+TP.G) - kulatá podlahová destička - černé</t>
  </si>
  <si>
    <t>FritsJurgens Set - System M+ 40 mm váhová třída B (+TP.G) - kulatá podlahová destička - nerezové podlahové uchycení+černý stropní kryt</t>
  </si>
  <si>
    <t>FritsJurgens Set - System M+ 40 mm váhová třída B (+TP.G) - kulatá podlahová destička - černé podlahové uchycení+nerezové stropní kryt</t>
  </si>
  <si>
    <t>FritsJurgens Set - System M+ 40 mm váhová třída B (+TP.G) - kulatá podlahová destička - nerezové</t>
  </si>
  <si>
    <t>FritsJurgens Set - System M+ 40 mm váhová třída B (+TP.G) - zapuštěný kulatá podlahová destička tvar - nerezové podlahové uchycení+černý stropní kryt</t>
  </si>
  <si>
    <t>FritsJurgens Set - System M+ 40 mm váhová třída B (+TP.G) - zapuštěný kulatá podlahová destička tvar - nerezové</t>
  </si>
  <si>
    <t>FritsJurgens Set - System Fx 40 mm váhová třída A (+TP.G) - kulatá podlahová destička - černá</t>
  </si>
  <si>
    <t>FritsJurgens Set - System Fx 40 mm váhová třída A (+TP.G) - kulatá podlahová destička - nerezové uchycení+černé pivotové kryty</t>
  </si>
  <si>
    <t>FritsJurgens Set - System Fx 40 mm váhová třída A (+TP.G) - kulatá podlahová destička - černé uchycení+nerezové pivotové kryty</t>
  </si>
  <si>
    <t>FritsJurgens Set - System Fx 40 mm váhová třída A (+TP.G) - kulatá podlahová destička - nerezové</t>
  </si>
  <si>
    <t>FritsJurgens Set - System 3 70 mm váhová třída G - kulatá podlahová destička tvar - nerez</t>
  </si>
  <si>
    <t>FritsJurgens Set - System 3 TP-R váhová třída G - kulatá podlahová destička tvar - nerezové podlahové uchycení+bílý stropní kryt</t>
  </si>
  <si>
    <t>FritsJurgens Set - System 3 TP-R váhová třída G - kulatá podlahová destička tvar - nerezové podlahové uchycení+černý stropní kryt</t>
  </si>
  <si>
    <t>FritsJurgens Set - System 3 TP-R váhová třída G - kulatá podlahová destička tvar - nerez</t>
  </si>
  <si>
    <t>FritsJurgens Podlahové uchycení - System One/3 - kulatá podlahová destička tvar - nerez</t>
  </si>
  <si>
    <t>FritsJurgens Podlahové uchycení - System M - kulatá podlahová destička tvar - černé</t>
  </si>
  <si>
    <t>FritsJurgens Podlahové uchycení - System M - kulatá podlahová destička tvar - nerez</t>
  </si>
  <si>
    <t>FritsJurgens Set - System Fx TP-R váhová třída G - kulatá podlahová destička - černé podlahové uchycení+bílý stropní kryt</t>
  </si>
  <si>
    <t>FritsJurgens Set - System Fx TP-R váhová třída G - hranatá podlahová destička - černé podlahové uchycení+bílý stropní kryt</t>
  </si>
  <si>
    <t>FritsJurgens Set - System Fx TP-R váhová třída G - hranatá podlahová destička RX - černé podlahové uchycení+bílý stropní kryt</t>
  </si>
  <si>
    <t>FritsJurgens Set - System Fx TP-R váhová třída G - kulatá podlahová destička - nerezové podlahové uchycení+bílý stropní kryt</t>
  </si>
  <si>
    <t>FritsJurgens Set - System Fx TP-R váhová třída G - hranatá podlahová destička - nerezové podlahové uchycení+bílý stropní kryt</t>
  </si>
  <si>
    <t>FritsJurgens Set - System Fx TP-R váhová třída G - hranatá podlahová destička RX - nerezové podlahové uchycení+bílý stropní kryt</t>
  </si>
  <si>
    <t>FritsJurgens Set - System Fx TP-R váhová třída G - zapuštěná zaoblená podlahová destička - nerezové podlahové uchycení+bílý stropní kryt</t>
  </si>
  <si>
    <t>FritsJurgens Set - System Fx TP-R váhová třída G - zapuštěná hranatá podlahová destička - nerezové podlahové uchycení+bílý stropní kryt</t>
  </si>
  <si>
    <t>FritsJurgens Set - System Fx TP-R váhová třída G - kulatá podlahová destička - černé podlahové uchycení+nerezové cover plate</t>
  </si>
  <si>
    <t>FritsJurgens Set - System Fx TP-R váhová třída G - kulatá podlahová destička - nerezové</t>
  </si>
  <si>
    <t>FritsJurgens Set - System Fx TP-R váhová třída G - hranatá podlahová destička - černé podlahové uchycení+nerezové cover plate</t>
  </si>
  <si>
    <t>FritsJurgens Set - System Fx TP-R váhová třída G - hranatá podlahová destička - nerezové</t>
  </si>
  <si>
    <t>FritsJurgens Set - System Fx TP-R váhová třída G - hranatá podlahová destička RX - černé podlahové uchycení+nerezové cover plate</t>
  </si>
  <si>
    <t>FritsJurgens Set - System Fx TP-R váhová třída G - hranatá podlahová destička RX - nerezové</t>
  </si>
  <si>
    <t>FritsJurgens Set - System Fx TP-R váhová třída G - zapuštěná zaoblená podlahová destička - nerezové</t>
  </si>
  <si>
    <t>FritsJurgens Set - System Fx TP-R váhová třída G - zapuštěná hranatá podlahová destička - nerezové</t>
  </si>
  <si>
    <t>FritsJurgens Set - System Fx TP-R váhová třída G - kulatá podlahová destička - černé</t>
  </si>
  <si>
    <t>FritsJurgens Set - System Fx TP-R váhová třída G - kulatá podlahová destička - nerezové podlahové uchycení+černé cover plate</t>
  </si>
  <si>
    <t>FritsJurgens Set - System Fx TP-R váhová třída G - hranatá podlahová destička - černé</t>
  </si>
  <si>
    <t>FritsJurgens Set - System Fx TP-R váhová třída G - hranatá podlahová destička - nerezové podlahové uchycení+černé cover plate</t>
  </si>
  <si>
    <t>FritsJurgens Set - System Fx TP-R váhová třída G - hranatá podlahová destička RX - černé</t>
  </si>
  <si>
    <t>FritsJurgens Set - System Fx TP-R váhová třída G - hranatá podlahová destička RX - nerezové podlahové uchycení+černé cover plate</t>
  </si>
  <si>
    <t>FritsJurgens Set - System Fx TP-R váhová třída G - zapuštěná zaoblená podlahová destička - nerezové podlahové uchycení+černé cover plate</t>
  </si>
  <si>
    <t>FritsJurgens Set - System Fx TP-R váhová třída G - zapuštěná hranatá podlahová destička - nerezové podlahové uchycení+černé cover plate</t>
  </si>
  <si>
    <t>CENÍK FRITSJURGENS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</si>
</sst>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.00_);_(&quot;€&quot;* \(#,##0.00\);_(&quot;€&quot;* &quot;-&quot;??_);_(@_)"/>
    <numFmt numFmtId="165" formatCode="0.000"/>
    <numFmt numFmtId="166" formatCode="0.0"/>
    <numFmt numFmtId="167" formatCode="0.000&quot; kg&quot;"/>
    <numFmt numFmtId="169" formatCode="[$€-2]\ #,##0.00;[Red][$€-2]\ #,##0.00"/>
    <numFmt numFmtId="170" formatCode="#,##0.00\ [$€-1]"/>
    <numFmt numFmtId="171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0" borderId="0" xfId="0" applyFont="1"/>
    <xf numFmtId="0" fontId="4" fillId="2" borderId="1" xfId="0" applyFont="1" applyFill="1" applyBorder="1"/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67" fontId="5" fillId="2" borderId="1" xfId="1" applyNumberFormat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vertical="top" wrapText="1"/>
    </xf>
    <xf numFmtId="0" fontId="2" fillId="0" borderId="1" xfId="1" applyFont="1" applyBorder="1" applyAlignment="1">
      <alignment horizontal="left" vertical="top"/>
    </xf>
    <xf numFmtId="0" fontId="3" fillId="0" borderId="1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166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top"/>
    </xf>
    <xf numFmtId="167" fontId="2" fillId="0" borderId="1" xfId="1" applyNumberFormat="1" applyFont="1" applyBorder="1" applyAlignment="1">
      <alignment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vertical="top"/>
    </xf>
    <xf numFmtId="165" fontId="6" fillId="0" borderId="1" xfId="1" applyNumberFormat="1" applyFont="1" applyBorder="1" applyAlignment="1">
      <alignment vertical="top"/>
    </xf>
    <xf numFmtId="166" fontId="6" fillId="0" borderId="1" xfId="1" applyNumberFormat="1" applyFont="1" applyBorder="1" applyAlignment="1">
      <alignment vertical="center"/>
    </xf>
    <xf numFmtId="166" fontId="6" fillId="0" borderId="1" xfId="1" applyNumberFormat="1" applyFont="1" applyBorder="1" applyAlignment="1">
      <alignment vertical="top"/>
    </xf>
    <xf numFmtId="167" fontId="6" fillId="0" borderId="1" xfId="1" applyNumberFormat="1" applyFont="1" applyBorder="1" applyAlignment="1">
      <alignment vertical="top"/>
    </xf>
    <xf numFmtId="169" fontId="3" fillId="0" borderId="1" xfId="1" applyNumberFormat="1" applyFont="1" applyBorder="1" applyAlignment="1">
      <alignment vertical="top"/>
    </xf>
    <xf numFmtId="170" fontId="5" fillId="2" borderId="1" xfId="1" applyNumberFormat="1" applyFont="1" applyFill="1" applyBorder="1" applyAlignment="1">
      <alignment horizontal="center" vertical="top" wrapText="1"/>
    </xf>
    <xf numFmtId="170" fontId="2" fillId="0" borderId="1" xfId="1" applyNumberFormat="1" applyFont="1" applyBorder="1" applyAlignment="1">
      <alignment horizontal="center"/>
    </xf>
    <xf numFmtId="0" fontId="2" fillId="3" borderId="1" xfId="1" applyFont="1" applyFill="1" applyBorder="1" applyAlignment="1">
      <alignment horizontal="left" vertical="top"/>
    </xf>
    <xf numFmtId="169" fontId="3" fillId="3" borderId="1" xfId="1" applyNumberFormat="1" applyFont="1" applyFill="1" applyBorder="1" applyAlignment="1">
      <alignment vertical="top"/>
    </xf>
    <xf numFmtId="170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6" fontId="2" fillId="3" borderId="1" xfId="1" applyNumberFormat="1" applyFont="1" applyFill="1" applyBorder="1" applyAlignment="1">
      <alignment vertical="center"/>
    </xf>
    <xf numFmtId="166" fontId="2" fillId="3" borderId="1" xfId="1" applyNumberFormat="1" applyFont="1" applyFill="1" applyBorder="1" applyAlignment="1">
      <alignment vertical="top"/>
    </xf>
    <xf numFmtId="167" fontId="2" fillId="3" borderId="1" xfId="1" applyNumberFormat="1" applyFont="1" applyFill="1" applyBorder="1" applyAlignment="1">
      <alignment vertical="top"/>
    </xf>
    <xf numFmtId="169" fontId="7" fillId="0" borderId="1" xfId="1" applyNumberFormat="1" applyFont="1" applyBorder="1" applyAlignment="1">
      <alignment vertical="top"/>
    </xf>
    <xf numFmtId="170" fontId="6" fillId="0" borderId="1" xfId="1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9" fontId="9" fillId="0" borderId="1" xfId="1" applyNumberFormat="1" applyFont="1" applyBorder="1" applyAlignment="1">
      <alignment vertical="top"/>
    </xf>
    <xf numFmtId="167" fontId="2" fillId="0" borderId="0" xfId="1" applyNumberFormat="1" applyFont="1" applyAlignment="1">
      <alignment vertical="top"/>
    </xf>
    <xf numFmtId="171" fontId="2" fillId="0" borderId="1" xfId="1" applyNumberFormat="1" applyFont="1" applyBorder="1" applyAlignment="1">
      <alignment horizontal="left" vertical="top"/>
    </xf>
    <xf numFmtId="171" fontId="6" fillId="0" borderId="1" xfId="1" applyNumberFormat="1" applyFont="1" applyBorder="1" applyAlignment="1">
      <alignment horizontal="left" vertical="top"/>
    </xf>
    <xf numFmtId="171" fontId="2" fillId="3" borderId="1" xfId="1" applyNumberFormat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11" fillId="0" borderId="1" xfId="1" applyFont="1" applyBorder="1" applyAlignment="1">
      <alignment vertical="top"/>
    </xf>
    <xf numFmtId="0" fontId="3" fillId="3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3" fillId="0" borderId="0" xfId="0" applyFont="1"/>
    <xf numFmtId="0" fontId="8" fillId="2" borderId="1" xfId="1" applyFont="1" applyFill="1" applyBorder="1" applyAlignment="1">
      <alignment vertical="top" wrapText="1"/>
    </xf>
    <xf numFmtId="0" fontId="2" fillId="0" borderId="0" xfId="1" applyFont="1" applyBorder="1" applyAlignment="1">
      <alignment vertical="top"/>
    </xf>
    <xf numFmtId="1" fontId="4" fillId="2" borderId="1" xfId="0" applyNumberFormat="1" applyFont="1" applyFill="1" applyBorder="1" applyAlignment="1">
      <alignment horizontal="left"/>
    </xf>
    <xf numFmtId="1" fontId="5" fillId="2" borderId="1" xfId="1" applyNumberFormat="1" applyFont="1" applyFill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left" vertical="top"/>
    </xf>
    <xf numFmtId="1" fontId="2" fillId="3" borderId="1" xfId="1" applyNumberFormat="1" applyFont="1" applyFill="1" applyBorder="1" applyAlignment="1">
      <alignment horizontal="left" vertical="top"/>
    </xf>
    <xf numFmtId="1" fontId="6" fillId="3" borderId="1" xfId="1" applyNumberFormat="1" applyFont="1" applyFill="1" applyBorder="1" applyAlignment="1">
      <alignment horizontal="left" vertical="top"/>
    </xf>
    <xf numFmtId="1" fontId="2" fillId="0" borderId="0" xfId="0" applyNumberFormat="1" applyFont="1" applyAlignment="1">
      <alignment horizontal="left"/>
    </xf>
    <xf numFmtId="0" fontId="2" fillId="0" borderId="1" xfId="1" applyNumberFormat="1" applyFont="1" applyBorder="1" applyAlignment="1">
      <alignment horizontal="left" vertical="top"/>
    </xf>
    <xf numFmtId="169" fontId="7" fillId="3" borderId="1" xfId="1" applyNumberFormat="1" applyFont="1" applyFill="1" applyBorder="1" applyAlignment="1">
      <alignment vertical="top"/>
    </xf>
    <xf numFmtId="170" fontId="6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vertical="top"/>
    </xf>
    <xf numFmtId="166" fontId="6" fillId="3" borderId="1" xfId="1" applyNumberFormat="1" applyFont="1" applyFill="1" applyBorder="1" applyAlignment="1">
      <alignment vertical="center"/>
    </xf>
    <xf numFmtId="166" fontId="6" fillId="3" borderId="1" xfId="1" applyNumberFormat="1" applyFont="1" applyFill="1" applyBorder="1" applyAlignment="1">
      <alignment vertical="top"/>
    </xf>
    <xf numFmtId="167" fontId="6" fillId="3" borderId="1" xfId="1" applyNumberFormat="1" applyFont="1" applyFill="1" applyBorder="1" applyAlignment="1">
      <alignment vertical="top"/>
    </xf>
    <xf numFmtId="14" fontId="6" fillId="3" borderId="1" xfId="1" applyNumberFormat="1" applyFont="1" applyFill="1" applyBorder="1" applyAlignment="1">
      <alignment horizontal="left" vertical="top"/>
    </xf>
    <xf numFmtId="165" fontId="5" fillId="2" borderId="2" xfId="1" applyNumberFormat="1" applyFont="1" applyFill="1" applyBorder="1" applyAlignment="1">
      <alignment horizontal="center" vertical="top"/>
    </xf>
    <xf numFmtId="165" fontId="5" fillId="2" borderId="3" xfId="1" applyNumberFormat="1" applyFont="1" applyFill="1" applyBorder="1" applyAlignment="1">
      <alignment horizontal="center" vertical="top"/>
    </xf>
    <xf numFmtId="165" fontId="5" fillId="2" borderId="2" xfId="1" applyNumberFormat="1" applyFont="1" applyFill="1" applyBorder="1" applyAlignment="1">
      <alignment vertical="top"/>
    </xf>
  </cellXfs>
  <cellStyles count="3">
    <cellStyle name="Normální" xfId="0" builtinId="0"/>
    <cellStyle name="Standaard 3" xfId="1" xr:uid="{546947AF-069D-43F9-8663-0AE80B69A8FE}"/>
    <cellStyle name="Valuta 3" xfId="2" xr:uid="{2AA78FEE-2DFC-4FEF-9DBD-2A2FFCF028D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ellnerova\AppData\Local\Microsoft\Windows\INetCache\Content.Outlook\B7CTZVH1\FritsJurgens%20price%20list%202026%20Fx.G.xlsx" TargetMode="External"/><Relationship Id="rId1" Type="http://schemas.openxmlformats.org/officeDocument/2006/relationships/externalLinkPath" Target="file:///C:\Users\skellnerova\AppData\Local\Microsoft\Windows\INetCache\Content.Outlook\B7CTZVH1\FritsJurgens%20price%20list%202026%20Fx.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itsJurgens 2026.01 Standard"/>
    </sheetNames>
    <sheetDataSet>
      <sheetData sheetId="0">
        <row r="1">
          <cell r="A1" t="str">
            <v>EAN</v>
          </cell>
          <cell r="B1" t="str">
            <v>MPN</v>
          </cell>
          <cell r="C1" t="str">
            <v>Description EN</v>
          </cell>
          <cell r="D1" t="str">
            <v>List Price</v>
          </cell>
          <cell r="E1" t="str">
            <v>Weight</v>
          </cell>
          <cell r="F1" t="str">
            <v>Weight UofM</v>
          </cell>
          <cell r="G1" t="str">
            <v>Height</v>
          </cell>
          <cell r="H1" t="str">
            <v>Width</v>
          </cell>
          <cell r="I1" t="str">
            <v>Depth</v>
          </cell>
          <cell r="J1" t="str">
            <v>Size UofM</v>
          </cell>
          <cell r="K1" t="str">
            <v>Nett dimensions</v>
          </cell>
          <cell r="L1" t="str">
            <v>Unit of Measure (each, set, etc.)</v>
          </cell>
          <cell r="M1" t="str">
            <v>Harmonized Tariff code</v>
          </cell>
          <cell r="N1" t="str">
            <v>Nett weight</v>
          </cell>
          <cell r="O1" t="str">
            <v>Currency UoM</v>
          </cell>
          <cell r="P1" t="str">
            <v>Classification</v>
          </cell>
          <cell r="Q1" t="str">
            <v>Contains BP</v>
          </cell>
          <cell r="R1" t="str">
            <v>Contains TP</v>
          </cell>
          <cell r="S1" t="str">
            <v>Contains MT</v>
          </cell>
          <cell r="T1" t="str">
            <v>Contains FP</v>
          </cell>
          <cell r="U1" t="str">
            <v>Contains CP</v>
          </cell>
          <cell r="V1" t="str">
            <v>Contains Manual</v>
          </cell>
          <cell r="W1" t="str">
            <v>Contains Box</v>
          </cell>
          <cell r="X1" t="str">
            <v>Contains Sleeve</v>
          </cell>
        </row>
        <row r="2">
          <cell r="A2">
            <v>8720681611341</v>
          </cell>
          <cell r="B2" t="str">
            <v>BP.One.40.G.X.BK</v>
          </cell>
          <cell r="C2" t="str">
            <v>FritsJurgens Bottom pivot - System One 40 mm Class G - black</v>
          </cell>
          <cell r="D2">
            <v>100.7</v>
          </cell>
          <cell r="E2">
            <v>0.92500000000000004</v>
          </cell>
          <cell r="F2" t="str">
            <v>kg</v>
          </cell>
          <cell r="G2">
            <v>5.5</v>
          </cell>
          <cell r="H2">
            <v>20</v>
          </cell>
          <cell r="I2">
            <v>34</v>
          </cell>
          <cell r="J2" t="str">
            <v>cm</v>
          </cell>
          <cell r="K2" t="str">
            <v>140×32×85 mm</v>
          </cell>
          <cell r="L2" t="str">
            <v>pcs</v>
          </cell>
          <cell r="M2" t="str">
            <v>83021000</v>
          </cell>
          <cell r="N2">
            <v>0.27200000000000002</v>
          </cell>
          <cell r="O2" t="str">
            <v>EUR</v>
          </cell>
          <cell r="P2" t="str">
            <v>bottom pivot</v>
          </cell>
        </row>
        <row r="3">
          <cell r="A3">
            <v>8720681611358</v>
          </cell>
          <cell r="B3" t="str">
            <v>BP.One.40.G.X.SS</v>
          </cell>
          <cell r="C3" t="str">
            <v>FritsJurgens Bottom pivot - System One 40 mm Class G - stainless steel</v>
          </cell>
          <cell r="D3">
            <v>100.7</v>
          </cell>
          <cell r="E3">
            <v>0.92500000000000004</v>
          </cell>
          <cell r="F3" t="str">
            <v>kg</v>
          </cell>
          <cell r="G3">
            <v>5.5</v>
          </cell>
          <cell r="H3">
            <v>20</v>
          </cell>
          <cell r="I3">
            <v>34</v>
          </cell>
          <cell r="J3" t="str">
            <v>cm</v>
          </cell>
          <cell r="K3" t="str">
            <v>140×32×85 mm</v>
          </cell>
          <cell r="L3" t="str">
            <v>pcs</v>
          </cell>
          <cell r="M3" t="str">
            <v>83021000</v>
          </cell>
          <cell r="N3">
            <v>0.27200000000000002</v>
          </cell>
          <cell r="O3" t="str">
            <v>EUR</v>
          </cell>
          <cell r="P3" t="str">
            <v>bottom pivot</v>
          </cell>
        </row>
        <row r="4">
          <cell r="A4">
            <v>8720681611266</v>
          </cell>
          <cell r="B4" t="str">
            <v>BP.One.70.G.X.XX</v>
          </cell>
          <cell r="C4" t="str">
            <v>FritsJurgens Bottom pivot - System One 70 mm Class G - invisible</v>
          </cell>
          <cell r="D4">
            <v>100.7</v>
          </cell>
          <cell r="E4">
            <v>0.88</v>
          </cell>
          <cell r="F4" t="str">
            <v>kg</v>
          </cell>
          <cell r="G4">
            <v>5.5</v>
          </cell>
          <cell r="H4">
            <v>20</v>
          </cell>
          <cell r="I4">
            <v>34</v>
          </cell>
          <cell r="J4" t="str">
            <v>cm</v>
          </cell>
          <cell r="K4" t="str">
            <v>162×32×18 mm</v>
          </cell>
          <cell r="L4" t="str">
            <v>pcs</v>
          </cell>
          <cell r="M4" t="str">
            <v>83021000</v>
          </cell>
          <cell r="N4">
            <v>0.22499999999999998</v>
          </cell>
          <cell r="O4" t="str">
            <v>EUR</v>
          </cell>
          <cell r="P4" t="str">
            <v>bottom pivot</v>
          </cell>
        </row>
        <row r="5">
          <cell r="A5">
            <v>8720681606316</v>
          </cell>
          <cell r="B5" t="str">
            <v>BP.M+.40.AA.X.BK</v>
          </cell>
          <cell r="C5" t="str">
            <v>FritsJurgens Bottom pivot - System M+ 40 mm Class AA - black</v>
          </cell>
          <cell r="D5">
            <v>639.5</v>
          </cell>
          <cell r="E5">
            <v>3.286</v>
          </cell>
          <cell r="F5" t="str">
            <v>kg</v>
          </cell>
          <cell r="G5">
            <v>5.5</v>
          </cell>
          <cell r="H5">
            <v>20</v>
          </cell>
          <cell r="I5">
            <v>34</v>
          </cell>
          <cell r="J5" t="str">
            <v>cm</v>
          </cell>
          <cell r="K5" t="str">
            <v>272.7×32×149.8 mm</v>
          </cell>
          <cell r="L5" t="str">
            <v>pcs</v>
          </cell>
          <cell r="M5" t="str">
            <v>83026000</v>
          </cell>
          <cell r="N5">
            <v>2.7359999999999998</v>
          </cell>
          <cell r="O5" t="str">
            <v>EUR</v>
          </cell>
          <cell r="P5" t="str">
            <v>bottom pivot</v>
          </cell>
        </row>
        <row r="6">
          <cell r="A6">
            <v>8720681606545</v>
          </cell>
          <cell r="B6" t="str">
            <v>BP.M+.40.AA.X.SS</v>
          </cell>
          <cell r="C6" t="str">
            <v>FritsJurgens Bottom pivot - System M+ 40 mm Class AA - stainless steel</v>
          </cell>
          <cell r="D6">
            <v>639.5</v>
          </cell>
          <cell r="E6">
            <v>3.286</v>
          </cell>
          <cell r="F6" t="str">
            <v>kg</v>
          </cell>
          <cell r="G6">
            <v>5.5</v>
          </cell>
          <cell r="H6">
            <v>20</v>
          </cell>
          <cell r="I6">
            <v>34</v>
          </cell>
          <cell r="J6" t="str">
            <v>cm</v>
          </cell>
          <cell r="K6" t="str">
            <v>272.7×32×149.8 mm</v>
          </cell>
          <cell r="L6" t="str">
            <v>pcs</v>
          </cell>
          <cell r="M6" t="str">
            <v>83026000</v>
          </cell>
          <cell r="N6">
            <v>2.7359999999999998</v>
          </cell>
          <cell r="O6" t="str">
            <v>EUR</v>
          </cell>
          <cell r="P6" t="str">
            <v>bottom pivot</v>
          </cell>
        </row>
        <row r="7">
          <cell r="A7">
            <v>8720681603780</v>
          </cell>
          <cell r="B7" t="str">
            <v>BP.M+.40.A.X.BK</v>
          </cell>
          <cell r="C7" t="str">
            <v>FritsJurgens Bottom pivot - System M+ 40 mm Class A - black</v>
          </cell>
          <cell r="D7">
            <v>675.2</v>
          </cell>
          <cell r="E7">
            <v>3.286</v>
          </cell>
          <cell r="F7" t="str">
            <v>kg</v>
          </cell>
          <cell r="G7">
            <v>5.5</v>
          </cell>
          <cell r="H7">
            <v>20</v>
          </cell>
          <cell r="I7">
            <v>34</v>
          </cell>
          <cell r="J7" t="str">
            <v>cm</v>
          </cell>
          <cell r="K7" t="str">
            <v>272.7×32×149.8 mm</v>
          </cell>
          <cell r="L7" t="str">
            <v>pcs</v>
          </cell>
          <cell r="M7" t="str">
            <v>83026000</v>
          </cell>
          <cell r="N7">
            <v>2.7359999999999998</v>
          </cell>
          <cell r="O7" t="str">
            <v>EUR</v>
          </cell>
          <cell r="P7" t="str">
            <v>bottom pivot</v>
          </cell>
        </row>
        <row r="8">
          <cell r="A8">
            <v>8720681616582</v>
          </cell>
          <cell r="B8" t="str">
            <v>BP.M+.40.A.X.SS</v>
          </cell>
          <cell r="C8" t="str">
            <v>FritsJurgens Bottom pivot - System M+ 40 mm Class A - stainless steel</v>
          </cell>
          <cell r="D8">
            <v>675.2</v>
          </cell>
          <cell r="E8">
            <v>3.286</v>
          </cell>
          <cell r="F8" t="str">
            <v>kg</v>
          </cell>
          <cell r="G8">
            <v>5.5</v>
          </cell>
          <cell r="H8">
            <v>20</v>
          </cell>
          <cell r="I8">
            <v>34</v>
          </cell>
          <cell r="J8" t="str">
            <v>cm</v>
          </cell>
          <cell r="K8" t="str">
            <v>272.7×32×149.8 mm</v>
          </cell>
          <cell r="L8" t="str">
            <v>pcs</v>
          </cell>
          <cell r="M8" t="str">
            <v>83026000</v>
          </cell>
          <cell r="N8">
            <v>2.7359999999999998</v>
          </cell>
          <cell r="O8" t="str">
            <v>EUR</v>
          </cell>
          <cell r="P8" t="str">
            <v>bottom pivot</v>
          </cell>
        </row>
        <row r="9">
          <cell r="A9">
            <v>8720681616124</v>
          </cell>
          <cell r="B9" t="str">
            <v>BP.M+.40.B.X.BK</v>
          </cell>
          <cell r="C9" t="str">
            <v>FritsJurgens Bottom pivot - System M+ 40 mm Class B - black</v>
          </cell>
          <cell r="D9">
            <v>700.2</v>
          </cell>
          <cell r="E9">
            <v>3.286</v>
          </cell>
          <cell r="F9" t="str">
            <v>kg</v>
          </cell>
          <cell r="G9">
            <v>5.5</v>
          </cell>
          <cell r="H9">
            <v>20</v>
          </cell>
          <cell r="I9">
            <v>34</v>
          </cell>
          <cell r="J9" t="str">
            <v>cm</v>
          </cell>
          <cell r="K9" t="str">
            <v>272.7×32×149.8 mm</v>
          </cell>
          <cell r="L9" t="str">
            <v>pcs</v>
          </cell>
          <cell r="M9" t="str">
            <v>83026000</v>
          </cell>
          <cell r="N9">
            <v>2.7359999999999998</v>
          </cell>
          <cell r="O9" t="str">
            <v>EUR</v>
          </cell>
          <cell r="P9" t="str">
            <v>bottom pivot</v>
          </cell>
        </row>
        <row r="10">
          <cell r="A10">
            <v>8720681603438</v>
          </cell>
          <cell r="B10" t="str">
            <v>BP.M+.40.B.X.SS</v>
          </cell>
          <cell r="C10" t="str">
            <v>FritsJurgens Bottom pivot - System M+ 40 mm Class B - stainless steel</v>
          </cell>
          <cell r="D10">
            <v>700.2</v>
          </cell>
          <cell r="E10">
            <v>3.286</v>
          </cell>
          <cell r="F10" t="str">
            <v>kg</v>
          </cell>
          <cell r="G10">
            <v>5.5</v>
          </cell>
          <cell r="H10">
            <v>20</v>
          </cell>
          <cell r="I10">
            <v>34</v>
          </cell>
          <cell r="J10" t="str">
            <v>cm</v>
          </cell>
          <cell r="K10" t="str">
            <v>272.7×32×149.8 mm</v>
          </cell>
          <cell r="L10" t="str">
            <v>pcs</v>
          </cell>
          <cell r="M10" t="str">
            <v>83026000</v>
          </cell>
          <cell r="N10">
            <v>2.7359999999999998</v>
          </cell>
          <cell r="O10" t="str">
            <v>EUR</v>
          </cell>
          <cell r="P10" t="str">
            <v>bottom pivot</v>
          </cell>
        </row>
        <row r="11">
          <cell r="A11">
            <v>8720681610498</v>
          </cell>
          <cell r="B11" t="str">
            <v>BP.M+.40.C.X.BK</v>
          </cell>
          <cell r="C11" t="str">
            <v>FritsJurgens Bottom pivot - System M+ 40 mm Class C - black</v>
          </cell>
          <cell r="D11">
            <v>862.5</v>
          </cell>
          <cell r="E11">
            <v>3.286</v>
          </cell>
          <cell r="F11" t="str">
            <v>kg</v>
          </cell>
          <cell r="G11">
            <v>5.5</v>
          </cell>
          <cell r="H11">
            <v>20</v>
          </cell>
          <cell r="I11">
            <v>34</v>
          </cell>
          <cell r="J11" t="str">
            <v>cm</v>
          </cell>
          <cell r="K11" t="str">
            <v>272.7×32×149.8 mm</v>
          </cell>
          <cell r="L11" t="str">
            <v>pcs</v>
          </cell>
          <cell r="M11" t="str">
            <v>83026000</v>
          </cell>
          <cell r="N11">
            <v>2.7359999999999998</v>
          </cell>
          <cell r="O11" t="str">
            <v>EUR</v>
          </cell>
          <cell r="P11" t="str">
            <v>bottom pivot</v>
          </cell>
        </row>
        <row r="12">
          <cell r="A12">
            <v>8720681602455</v>
          </cell>
          <cell r="B12" t="str">
            <v>BP.M+.40.C.X.SS</v>
          </cell>
          <cell r="C12" t="str">
            <v>FritsJurgens Bottom pivot - System M+ 40 mm Class C - stainless steel</v>
          </cell>
          <cell r="D12">
            <v>862.5</v>
          </cell>
          <cell r="E12">
            <v>3.286</v>
          </cell>
          <cell r="F12" t="str">
            <v>kg</v>
          </cell>
          <cell r="G12">
            <v>5.5</v>
          </cell>
          <cell r="H12">
            <v>20</v>
          </cell>
          <cell r="I12">
            <v>34</v>
          </cell>
          <cell r="J12" t="str">
            <v>cm</v>
          </cell>
          <cell r="K12" t="str">
            <v>272.7×32×149.8 mm</v>
          </cell>
          <cell r="L12" t="str">
            <v>pcs</v>
          </cell>
          <cell r="M12" t="str">
            <v>83026000</v>
          </cell>
          <cell r="N12">
            <v>2.7359999999999998</v>
          </cell>
          <cell r="O12" t="str">
            <v>EUR</v>
          </cell>
          <cell r="P12" t="str">
            <v>bottom pivot</v>
          </cell>
        </row>
        <row r="13">
          <cell r="A13">
            <v>8720681600291</v>
          </cell>
          <cell r="B13" t="str">
            <v>BP.M+.40.D.X.BK</v>
          </cell>
          <cell r="C13" t="str">
            <v>FritsJurgens Bottom pivot - System M+ 40 mm Class D - black</v>
          </cell>
          <cell r="D13">
            <v>1005.9</v>
          </cell>
          <cell r="E13">
            <v>3.286</v>
          </cell>
          <cell r="F13" t="str">
            <v>kg</v>
          </cell>
          <cell r="G13">
            <v>5.5</v>
          </cell>
          <cell r="H13">
            <v>20</v>
          </cell>
          <cell r="I13">
            <v>34</v>
          </cell>
          <cell r="J13" t="str">
            <v>cm</v>
          </cell>
          <cell r="K13" t="str">
            <v>272.7×32×149.8 mm</v>
          </cell>
          <cell r="L13" t="str">
            <v>pcs</v>
          </cell>
          <cell r="M13" t="str">
            <v>83026000</v>
          </cell>
          <cell r="N13">
            <v>2.7359999999999998</v>
          </cell>
          <cell r="O13" t="str">
            <v>EUR</v>
          </cell>
          <cell r="P13" t="str">
            <v>bottom pivot</v>
          </cell>
        </row>
        <row r="14">
          <cell r="A14">
            <v>8720681605883</v>
          </cell>
          <cell r="B14" t="str">
            <v>BP.M+.40.D.X.SS</v>
          </cell>
          <cell r="C14" t="str">
            <v>FritsJurgens Bottom pivot - System M+ 40 mm Class D - stainless steel</v>
          </cell>
          <cell r="D14">
            <v>1005.9</v>
          </cell>
          <cell r="E14">
            <v>3.286</v>
          </cell>
          <cell r="F14" t="str">
            <v>kg</v>
          </cell>
          <cell r="G14">
            <v>5.5</v>
          </cell>
          <cell r="H14">
            <v>20</v>
          </cell>
          <cell r="I14">
            <v>34</v>
          </cell>
          <cell r="J14" t="str">
            <v>cm</v>
          </cell>
          <cell r="K14" t="str">
            <v>272.7×32×149.8 mm</v>
          </cell>
          <cell r="L14" t="str">
            <v>pcs</v>
          </cell>
          <cell r="M14" t="str">
            <v>83026000</v>
          </cell>
          <cell r="N14">
            <v>2.7359999999999998</v>
          </cell>
          <cell r="O14" t="str">
            <v>EUR</v>
          </cell>
          <cell r="P14" t="str">
            <v>bottom pivot</v>
          </cell>
        </row>
        <row r="15">
          <cell r="A15">
            <v>8720681604893</v>
          </cell>
          <cell r="B15" t="str">
            <v>BP.M+.40.E.X.BK</v>
          </cell>
          <cell r="C15" t="str">
            <v>FritsJurgens Bottom pivot - System M+ 40 mm Class E - black</v>
          </cell>
          <cell r="D15">
            <v>1089.2</v>
          </cell>
          <cell r="E15">
            <v>3.286</v>
          </cell>
          <cell r="F15" t="str">
            <v>kg</v>
          </cell>
          <cell r="G15">
            <v>5.5</v>
          </cell>
          <cell r="H15">
            <v>20</v>
          </cell>
          <cell r="I15">
            <v>34</v>
          </cell>
          <cell r="J15" t="str">
            <v>cm</v>
          </cell>
          <cell r="K15" t="str">
            <v>272.7×32×149.8 mm</v>
          </cell>
          <cell r="L15" t="str">
            <v>pcs</v>
          </cell>
          <cell r="M15" t="str">
            <v>83026000</v>
          </cell>
          <cell r="N15">
            <v>2.7359999999999998</v>
          </cell>
          <cell r="O15" t="str">
            <v>EUR</v>
          </cell>
          <cell r="P15" t="str">
            <v>bottom pivot</v>
          </cell>
        </row>
        <row r="16">
          <cell r="A16">
            <v>8720681614281</v>
          </cell>
          <cell r="B16" t="str">
            <v>BP.M+.40.E.X.SS</v>
          </cell>
          <cell r="C16" t="str">
            <v>FritsJurgens Bottom pivot - System M+ 40 mm Class E - stainless steel</v>
          </cell>
          <cell r="D16">
            <v>1089.2</v>
          </cell>
          <cell r="E16">
            <v>3.286</v>
          </cell>
          <cell r="F16" t="str">
            <v>kg</v>
          </cell>
          <cell r="G16">
            <v>5.5</v>
          </cell>
          <cell r="H16">
            <v>20</v>
          </cell>
          <cell r="I16">
            <v>34</v>
          </cell>
          <cell r="J16" t="str">
            <v>cm</v>
          </cell>
          <cell r="K16" t="str">
            <v>272.7×32×149.8 mm</v>
          </cell>
          <cell r="L16" t="str">
            <v>pcs</v>
          </cell>
          <cell r="M16" t="str">
            <v>83026000</v>
          </cell>
          <cell r="N16">
            <v>2.7359999999999998</v>
          </cell>
          <cell r="O16" t="str">
            <v>EUR</v>
          </cell>
          <cell r="P16" t="str">
            <v>bottom pivot</v>
          </cell>
        </row>
        <row r="17">
          <cell r="A17">
            <v>8720681606378</v>
          </cell>
          <cell r="B17" t="str">
            <v>BP.M+.40.F.X.BK</v>
          </cell>
          <cell r="C17" t="str">
            <v>FritsJurgens Bottom pivot - System M+ 40 mm Class F - black</v>
          </cell>
          <cell r="D17">
            <v>1388.7</v>
          </cell>
          <cell r="E17">
            <v>4.5229999999999997</v>
          </cell>
          <cell r="F17" t="str">
            <v>kg</v>
          </cell>
          <cell r="G17">
            <v>5.5</v>
          </cell>
          <cell r="H17">
            <v>20</v>
          </cell>
          <cell r="I17">
            <v>34</v>
          </cell>
          <cell r="J17" t="str">
            <v>cm</v>
          </cell>
          <cell r="K17" t="str">
            <v>284.7×42×169 mm</v>
          </cell>
          <cell r="L17" t="str">
            <v>pcs</v>
          </cell>
          <cell r="M17" t="str">
            <v>83026000</v>
          </cell>
          <cell r="N17">
            <v>4.0129999999999999</v>
          </cell>
          <cell r="O17" t="str">
            <v>EUR</v>
          </cell>
          <cell r="P17" t="str">
            <v>bottom pivot</v>
          </cell>
        </row>
        <row r="18">
          <cell r="A18">
            <v>8720681604466</v>
          </cell>
          <cell r="B18" t="str">
            <v>BP.M+.40.F.X.SS</v>
          </cell>
          <cell r="C18" t="str">
            <v>FritsJurgens Bottom pivot - System M+ 40 mm Class F - stainless steel</v>
          </cell>
          <cell r="D18">
            <v>1388.7</v>
          </cell>
          <cell r="E18">
            <v>4.5229999999999997</v>
          </cell>
          <cell r="F18" t="str">
            <v>kg</v>
          </cell>
          <cell r="G18">
            <v>5.5</v>
          </cell>
          <cell r="H18">
            <v>20</v>
          </cell>
          <cell r="I18">
            <v>34</v>
          </cell>
          <cell r="J18" t="str">
            <v>cm</v>
          </cell>
          <cell r="K18" t="str">
            <v>284.7×42×169 mm</v>
          </cell>
          <cell r="L18" t="str">
            <v>pcs</v>
          </cell>
          <cell r="M18" t="str">
            <v>83026000</v>
          </cell>
          <cell r="N18">
            <v>4.0129999999999999</v>
          </cell>
          <cell r="O18" t="str">
            <v>EUR</v>
          </cell>
          <cell r="P18" t="str">
            <v>bottom pivot</v>
          </cell>
        </row>
        <row r="19">
          <cell r="A19">
            <v>8720681617374</v>
          </cell>
          <cell r="B19" t="str">
            <v>BP.M+.40.G.X.BK</v>
          </cell>
          <cell r="C19" t="str">
            <v>FritsJurgens Bottom pivot - System M+ 40 mm Class G - black</v>
          </cell>
          <cell r="D19">
            <v>1546.2</v>
          </cell>
          <cell r="E19">
            <v>4.5229999999999997</v>
          </cell>
          <cell r="F19" t="str">
            <v>kg</v>
          </cell>
          <cell r="G19">
            <v>5.5</v>
          </cell>
          <cell r="H19">
            <v>20</v>
          </cell>
          <cell r="I19">
            <v>34</v>
          </cell>
          <cell r="J19" t="str">
            <v>cm</v>
          </cell>
          <cell r="K19" t="str">
            <v>284.7×42×169 mm</v>
          </cell>
          <cell r="L19" t="str">
            <v>pcs</v>
          </cell>
          <cell r="M19" t="str">
            <v>83026000</v>
          </cell>
          <cell r="N19">
            <v>4.0129999999999999</v>
          </cell>
          <cell r="O19" t="str">
            <v>EUR</v>
          </cell>
          <cell r="P19" t="str">
            <v>bottom pivot</v>
          </cell>
        </row>
        <row r="20">
          <cell r="A20">
            <v>8720681612836</v>
          </cell>
          <cell r="B20" t="str">
            <v>BP.M+.40.G.X.SS</v>
          </cell>
          <cell r="C20" t="str">
            <v>FritsJurgens Bottom pivot - System M+ 40 mm Class G - stainless steel</v>
          </cell>
          <cell r="D20">
            <v>1546.2</v>
          </cell>
          <cell r="E20">
            <v>4.5229999999999997</v>
          </cell>
          <cell r="F20" t="str">
            <v>kg</v>
          </cell>
          <cell r="G20">
            <v>5.5</v>
          </cell>
          <cell r="H20">
            <v>20</v>
          </cell>
          <cell r="I20">
            <v>34</v>
          </cell>
          <cell r="J20" t="str">
            <v>cm</v>
          </cell>
          <cell r="K20" t="str">
            <v>284.7×42×169 mm</v>
          </cell>
          <cell r="L20" t="str">
            <v>pcs</v>
          </cell>
          <cell r="M20" t="str">
            <v>83026000</v>
          </cell>
          <cell r="N20">
            <v>4.0129999999999999</v>
          </cell>
          <cell r="O20" t="str">
            <v>EUR</v>
          </cell>
          <cell r="P20" t="str">
            <v>bottom pivot</v>
          </cell>
        </row>
        <row r="21">
          <cell r="A21">
            <v>8720681606422</v>
          </cell>
          <cell r="B21" t="str">
            <v>BP.M+.70.AA.X.XX</v>
          </cell>
          <cell r="C21" t="str">
            <v>FritsJurgens Bottom pivot - System M+ 70 mm Class AA - invisible</v>
          </cell>
          <cell r="D21">
            <v>616.6</v>
          </cell>
          <cell r="E21">
            <v>3.1629999999999998</v>
          </cell>
          <cell r="F21" t="str">
            <v>kg</v>
          </cell>
          <cell r="G21">
            <v>5.5</v>
          </cell>
          <cell r="H21">
            <v>20</v>
          </cell>
          <cell r="I21">
            <v>34</v>
          </cell>
          <cell r="J21" t="str">
            <v>cm</v>
          </cell>
          <cell r="K21" t="str">
            <v>294.8×32×99.6 mm</v>
          </cell>
          <cell r="L21" t="str">
            <v>pcs</v>
          </cell>
          <cell r="M21" t="str">
            <v>83026000</v>
          </cell>
          <cell r="N21">
            <v>2.6549999999999998</v>
          </cell>
          <cell r="O21" t="str">
            <v>EUR</v>
          </cell>
          <cell r="P21" t="str">
            <v>bottom pivot</v>
          </cell>
        </row>
        <row r="22">
          <cell r="A22">
            <v>8719325750584</v>
          </cell>
          <cell r="B22" t="str">
            <v>BP.M+.70.A.X.XX</v>
          </cell>
          <cell r="C22" t="str">
            <v>FritsJurgens Bottom pivot - System M+ 70 mm Class A - invisible</v>
          </cell>
          <cell r="D22">
            <v>652.29999999999995</v>
          </cell>
          <cell r="E22">
            <v>3.1629999999999998</v>
          </cell>
          <cell r="F22" t="str">
            <v>kg</v>
          </cell>
          <cell r="G22">
            <v>5.5</v>
          </cell>
          <cell r="H22">
            <v>20</v>
          </cell>
          <cell r="I22">
            <v>34</v>
          </cell>
          <cell r="J22" t="str">
            <v>cm</v>
          </cell>
          <cell r="K22" t="str">
            <v>294.8×32×99.6 mm</v>
          </cell>
          <cell r="L22" t="str">
            <v>pcs</v>
          </cell>
          <cell r="M22" t="str">
            <v>83026000</v>
          </cell>
          <cell r="N22">
            <v>2.6549999999999998</v>
          </cell>
          <cell r="O22" t="str">
            <v>EUR</v>
          </cell>
          <cell r="P22" t="str">
            <v>bottom pivot</v>
          </cell>
        </row>
        <row r="23">
          <cell r="A23">
            <v>8719325750591</v>
          </cell>
          <cell r="B23" t="str">
            <v>BP.M+.70.B.X.XX</v>
          </cell>
          <cell r="C23" t="str">
            <v>FritsJurgens Bottom pivot - System M+ 70 mm Class B - invisible</v>
          </cell>
          <cell r="D23">
            <v>677.3</v>
          </cell>
          <cell r="E23">
            <v>3.1629999999999998</v>
          </cell>
          <cell r="F23" t="str">
            <v>kg</v>
          </cell>
          <cell r="G23">
            <v>5.5</v>
          </cell>
          <cell r="H23">
            <v>20</v>
          </cell>
          <cell r="I23">
            <v>34</v>
          </cell>
          <cell r="J23" t="str">
            <v>cm</v>
          </cell>
          <cell r="K23" t="str">
            <v>294.8×32×99.6 mm</v>
          </cell>
          <cell r="L23" t="str">
            <v>pcs</v>
          </cell>
          <cell r="M23" t="str">
            <v>83026000</v>
          </cell>
          <cell r="N23">
            <v>2.6549999999999998</v>
          </cell>
          <cell r="O23" t="str">
            <v>EUR</v>
          </cell>
          <cell r="P23" t="str">
            <v>bottom pivot</v>
          </cell>
        </row>
        <row r="24">
          <cell r="A24">
            <v>8719325750607</v>
          </cell>
          <cell r="B24" t="str">
            <v>BP.M+.70.C.X.XX</v>
          </cell>
          <cell r="C24" t="str">
            <v>FritsJurgens Bottom pivot - System M+ 70 mm Class C - invisible</v>
          </cell>
          <cell r="D24">
            <v>839.1</v>
          </cell>
          <cell r="E24">
            <v>3.1629999999999998</v>
          </cell>
          <cell r="F24" t="str">
            <v>kg</v>
          </cell>
          <cell r="G24">
            <v>5.5</v>
          </cell>
          <cell r="H24">
            <v>20</v>
          </cell>
          <cell r="I24">
            <v>34</v>
          </cell>
          <cell r="J24" t="str">
            <v>cm</v>
          </cell>
          <cell r="K24" t="str">
            <v>294.8×32×99.6 mm</v>
          </cell>
          <cell r="L24" t="str">
            <v>pcs</v>
          </cell>
          <cell r="M24" t="str">
            <v>83026000</v>
          </cell>
          <cell r="N24">
            <v>2.6549999999999998</v>
          </cell>
          <cell r="O24" t="str">
            <v>EUR</v>
          </cell>
          <cell r="P24" t="str">
            <v>bottom pivot</v>
          </cell>
        </row>
        <row r="25">
          <cell r="A25">
            <v>8719325750614</v>
          </cell>
          <cell r="B25" t="str">
            <v>BP.M+.70.D.X.XX</v>
          </cell>
          <cell r="C25" t="str">
            <v>FritsJurgens Bottom pivot - System M+ 70 mm Class D - invisible</v>
          </cell>
          <cell r="D25">
            <v>982.1</v>
          </cell>
          <cell r="E25">
            <v>3.2360000000000002</v>
          </cell>
          <cell r="F25" t="str">
            <v>kg</v>
          </cell>
          <cell r="G25">
            <v>5.5</v>
          </cell>
          <cell r="H25">
            <v>20</v>
          </cell>
          <cell r="I25">
            <v>34</v>
          </cell>
          <cell r="J25" t="str">
            <v>cm</v>
          </cell>
          <cell r="K25" t="str">
            <v>294.8×32×99.6 mm</v>
          </cell>
          <cell r="L25" t="str">
            <v>pcs</v>
          </cell>
          <cell r="M25" t="str">
            <v>83026000</v>
          </cell>
          <cell r="N25">
            <v>2.6579999999999999</v>
          </cell>
          <cell r="O25" t="str">
            <v>EUR</v>
          </cell>
          <cell r="P25" t="str">
            <v>bottom pivot</v>
          </cell>
        </row>
        <row r="26">
          <cell r="A26">
            <v>8719325750621</v>
          </cell>
          <cell r="B26" t="str">
            <v>BP.M+.70.E.X.XX</v>
          </cell>
          <cell r="C26" t="str">
            <v>FritsJurgens Bottom pivot - System M+ 70 mm Class E - invisible</v>
          </cell>
          <cell r="D26">
            <v>1065</v>
          </cell>
          <cell r="E26">
            <v>3.2360000000000002</v>
          </cell>
          <cell r="F26" t="str">
            <v>kg</v>
          </cell>
          <cell r="G26">
            <v>5.5</v>
          </cell>
          <cell r="H26">
            <v>20</v>
          </cell>
          <cell r="I26">
            <v>34</v>
          </cell>
          <cell r="J26" t="str">
            <v>cm</v>
          </cell>
          <cell r="K26" t="str">
            <v>294.8×32×99.6 mm</v>
          </cell>
          <cell r="L26" t="str">
            <v>pcs</v>
          </cell>
          <cell r="M26" t="str">
            <v>83026000</v>
          </cell>
          <cell r="N26">
            <v>2.6579999999999999</v>
          </cell>
          <cell r="O26" t="str">
            <v>EUR</v>
          </cell>
          <cell r="P26" t="str">
            <v>bottom pivot</v>
          </cell>
        </row>
        <row r="27">
          <cell r="A27">
            <v>8719325750638</v>
          </cell>
          <cell r="B27" t="str">
            <v>BP.M+.70.F.X.XX</v>
          </cell>
          <cell r="C27" t="str">
            <v>FritsJurgens Bottom pivot - System M+ 70 mm Class F - invisible</v>
          </cell>
          <cell r="D27">
            <v>1354.5</v>
          </cell>
          <cell r="E27">
            <v>4.4269999999999996</v>
          </cell>
          <cell r="F27" t="str">
            <v>kg</v>
          </cell>
          <cell r="G27">
            <v>5.5</v>
          </cell>
          <cell r="H27">
            <v>20</v>
          </cell>
          <cell r="I27">
            <v>34</v>
          </cell>
          <cell r="J27" t="str">
            <v>cm</v>
          </cell>
          <cell r="K27" t="str">
            <v>308.2×42×112.7 mm</v>
          </cell>
          <cell r="L27" t="str">
            <v>pcs</v>
          </cell>
          <cell r="M27" t="str">
            <v>83026000</v>
          </cell>
          <cell r="N27">
            <v>3.9609999999999999</v>
          </cell>
          <cell r="O27" t="str">
            <v>EUR</v>
          </cell>
          <cell r="P27" t="str">
            <v>bottom pivot</v>
          </cell>
        </row>
        <row r="28">
          <cell r="A28">
            <v>8719325750645</v>
          </cell>
          <cell r="B28" t="str">
            <v>BP.M+.70.G.X.XX</v>
          </cell>
          <cell r="C28" t="str">
            <v>FritsJurgens Bottom pivot - System M+ 70 mm Class G - invisible</v>
          </cell>
          <cell r="D28">
            <v>1511.6</v>
          </cell>
          <cell r="E28">
            <v>4.4269999999999996</v>
          </cell>
          <cell r="F28" t="str">
            <v>kg</v>
          </cell>
          <cell r="G28">
            <v>5.5</v>
          </cell>
          <cell r="H28">
            <v>20</v>
          </cell>
          <cell r="I28">
            <v>34</v>
          </cell>
          <cell r="J28" t="str">
            <v>cm</v>
          </cell>
          <cell r="K28" t="str">
            <v>308.2×42×112.7 mm</v>
          </cell>
          <cell r="L28" t="str">
            <v>pcs</v>
          </cell>
          <cell r="M28" t="str">
            <v>83026000</v>
          </cell>
          <cell r="N28">
            <v>3.9609999999999999</v>
          </cell>
          <cell r="O28" t="str">
            <v>EUR</v>
          </cell>
          <cell r="P28" t="str">
            <v>bottom pivot</v>
          </cell>
        </row>
        <row r="29">
          <cell r="A29">
            <v>8720681611754</v>
          </cell>
          <cell r="B29" t="str">
            <v>BP.Fx.40.A.X.BK</v>
          </cell>
          <cell r="C29" t="str">
            <v>FritsJurgens Bottom pivot - System Fx 40 mm Class A - black</v>
          </cell>
          <cell r="D29">
            <v>352.3</v>
          </cell>
          <cell r="E29">
            <v>1.1659999999999999</v>
          </cell>
          <cell r="F29" t="str">
            <v>kg</v>
          </cell>
          <cell r="G29">
            <v>5.5</v>
          </cell>
          <cell r="H29">
            <v>20</v>
          </cell>
          <cell r="I29">
            <v>34</v>
          </cell>
          <cell r="J29" t="str">
            <v>cm</v>
          </cell>
          <cell r="K29" t="str">
            <v>188×31.8×85 mm</v>
          </cell>
          <cell r="L29" t="str">
            <v>pcs</v>
          </cell>
          <cell r="M29" t="str">
            <v>83021000</v>
          </cell>
          <cell r="N29">
            <v>0.66199999999999992</v>
          </cell>
          <cell r="O29" t="str">
            <v>EUR</v>
          </cell>
          <cell r="P29" t="str">
            <v>bottom pivot</v>
          </cell>
        </row>
        <row r="30">
          <cell r="A30">
            <v>8720681611761</v>
          </cell>
          <cell r="B30" t="str">
            <v>BP.Fx.40.A.X.SS</v>
          </cell>
          <cell r="C30" t="str">
            <v>FritsJurgens Bottom pivot - System Fx 40 mm Class A - stainless steel</v>
          </cell>
          <cell r="D30">
            <v>352.3</v>
          </cell>
          <cell r="E30">
            <v>1.1659999999999999</v>
          </cell>
          <cell r="F30" t="str">
            <v>kg</v>
          </cell>
          <cell r="G30">
            <v>5.5</v>
          </cell>
          <cell r="H30">
            <v>20</v>
          </cell>
          <cell r="I30">
            <v>34</v>
          </cell>
          <cell r="J30" t="str">
            <v>cm</v>
          </cell>
          <cell r="K30" t="str">
            <v>188×31.8×85 mm</v>
          </cell>
          <cell r="L30" t="str">
            <v>pcs</v>
          </cell>
          <cell r="M30" t="str">
            <v>83021000</v>
          </cell>
          <cell r="N30">
            <v>0.66199999999999992</v>
          </cell>
          <cell r="O30" t="str">
            <v>EUR</v>
          </cell>
          <cell r="P30" t="str">
            <v>bottom pivot</v>
          </cell>
        </row>
        <row r="31">
          <cell r="A31">
            <v>8720681613123</v>
          </cell>
          <cell r="B31" t="str">
            <v>BP.Fx.40.C.X.BK</v>
          </cell>
          <cell r="C31" t="str">
            <v>FritsJurgens Bottom pivot - System Fx 40 mm Class C - black</v>
          </cell>
          <cell r="D31">
            <v>405.8</v>
          </cell>
          <cell r="E31">
            <v>1.1539999999999999</v>
          </cell>
          <cell r="F31" t="str">
            <v>kg</v>
          </cell>
          <cell r="G31">
            <v>5.5</v>
          </cell>
          <cell r="H31">
            <v>20</v>
          </cell>
          <cell r="I31">
            <v>34</v>
          </cell>
          <cell r="J31" t="str">
            <v>cm</v>
          </cell>
          <cell r="K31" t="str">
            <v>188×31.8×85 mm</v>
          </cell>
          <cell r="L31" t="str">
            <v>pcs</v>
          </cell>
          <cell r="M31" t="str">
            <v>83021000</v>
          </cell>
          <cell r="N31">
            <v>0.64999999999999991</v>
          </cell>
          <cell r="O31" t="str">
            <v>EUR</v>
          </cell>
          <cell r="P31" t="str">
            <v>bottom pivot</v>
          </cell>
        </row>
        <row r="32">
          <cell r="A32">
            <v>8720681613130</v>
          </cell>
          <cell r="B32" t="str">
            <v>BP.Fx.40.C.X.SS</v>
          </cell>
          <cell r="C32" t="str">
            <v>FritsJurgens Bottom pivot - System Fx 40 mm Class C - stainless steel</v>
          </cell>
          <cell r="D32">
            <v>405.8</v>
          </cell>
          <cell r="E32">
            <v>1.1539999999999999</v>
          </cell>
          <cell r="F32" t="str">
            <v>kg</v>
          </cell>
          <cell r="G32">
            <v>5.5</v>
          </cell>
          <cell r="H32">
            <v>20</v>
          </cell>
          <cell r="I32">
            <v>34</v>
          </cell>
          <cell r="J32" t="str">
            <v>cm</v>
          </cell>
          <cell r="K32" t="str">
            <v>188×31.8×85 mm</v>
          </cell>
          <cell r="L32" t="str">
            <v>pcs</v>
          </cell>
          <cell r="M32" t="str">
            <v>83021000</v>
          </cell>
          <cell r="N32">
            <v>0.64999999999999991</v>
          </cell>
          <cell r="O32" t="str">
            <v>EUR</v>
          </cell>
          <cell r="P32" t="str">
            <v>bottom pivot</v>
          </cell>
        </row>
        <row r="33">
          <cell r="A33">
            <v>8720681611273</v>
          </cell>
          <cell r="B33" t="str">
            <v>BP.Fx.70.A.X.XX</v>
          </cell>
          <cell r="C33" t="str">
            <v>FritsJurgens Bottom pivot - System Fx 70 mm Class A - invisible</v>
          </cell>
          <cell r="D33">
            <v>352.3</v>
          </cell>
          <cell r="E33">
            <v>1.139</v>
          </cell>
          <cell r="F33" t="str">
            <v>kg</v>
          </cell>
          <cell r="G33">
            <v>5.5</v>
          </cell>
          <cell r="H33">
            <v>20</v>
          </cell>
          <cell r="I33">
            <v>34</v>
          </cell>
          <cell r="J33" t="str">
            <v>cm</v>
          </cell>
          <cell r="K33" t="str">
            <v>210×31.8×38 mm</v>
          </cell>
          <cell r="L33" t="str">
            <v>pcs</v>
          </cell>
          <cell r="M33" t="str">
            <v>83021000</v>
          </cell>
          <cell r="N33">
            <v>0.63500000000000001</v>
          </cell>
          <cell r="O33" t="str">
            <v>EUR</v>
          </cell>
          <cell r="P33" t="str">
            <v>bottom pivot</v>
          </cell>
        </row>
        <row r="34">
          <cell r="A34">
            <v>8720681613147</v>
          </cell>
          <cell r="B34" t="str">
            <v>BP.Fx.70.C.X.XX</v>
          </cell>
          <cell r="C34" t="str">
            <v>FritsJurgens Bottom pivot - System Fx 70 mm Class C - invisible</v>
          </cell>
          <cell r="D34">
            <v>405.8</v>
          </cell>
          <cell r="E34">
            <v>1.107</v>
          </cell>
          <cell r="F34" t="str">
            <v>kg</v>
          </cell>
          <cell r="G34">
            <v>5.5</v>
          </cell>
          <cell r="H34">
            <v>20</v>
          </cell>
          <cell r="I34">
            <v>34</v>
          </cell>
          <cell r="J34" t="str">
            <v>cm</v>
          </cell>
          <cell r="K34" t="str">
            <v>210×31.8×38 mm</v>
          </cell>
          <cell r="L34" t="str">
            <v>pcs</v>
          </cell>
          <cell r="M34" t="str">
            <v>83021000</v>
          </cell>
          <cell r="N34">
            <v>0.60299999999999998</v>
          </cell>
          <cell r="O34" t="str">
            <v>EUR</v>
          </cell>
          <cell r="P34" t="str">
            <v>bottom pivot</v>
          </cell>
        </row>
        <row r="35">
          <cell r="A35">
            <v>8720681612645</v>
          </cell>
          <cell r="B35" t="str">
            <v>BP.Fx.70.G.X.XX</v>
          </cell>
          <cell r="C35" t="str">
            <v>FritsJurgens Bottom pivot - System Fx 70 mm Class G - invisible</v>
          </cell>
          <cell r="D35">
            <v>507.65</v>
          </cell>
          <cell r="E35">
            <v>1.1379999999999999</v>
          </cell>
          <cell r="F35" t="str">
            <v>kg</v>
          </cell>
          <cell r="G35">
            <v>5.5</v>
          </cell>
          <cell r="H35">
            <v>20</v>
          </cell>
          <cell r="I35">
            <v>34</v>
          </cell>
          <cell r="J35" t="str">
            <v>cm</v>
          </cell>
          <cell r="K35" t="str">
            <v>210×31.8×38 mm</v>
          </cell>
          <cell r="L35" t="str">
            <v>pcs</v>
          </cell>
          <cell r="M35" t="str">
            <v>83021000</v>
          </cell>
          <cell r="N35">
            <v>0.6339999999999999</v>
          </cell>
          <cell r="O35" t="str">
            <v>EUR</v>
          </cell>
          <cell r="P35" t="str">
            <v>bottom pivot</v>
          </cell>
        </row>
        <row r="36">
          <cell r="A36">
            <v>8718868492050</v>
          </cell>
          <cell r="B36" t="str">
            <v>BP.S3.70.G.X.XX</v>
          </cell>
          <cell r="C36" t="str">
            <v>FritsJurgens Bottom pivot - System 3 70 mm Class G - invisible</v>
          </cell>
          <cell r="D36">
            <v>648.70000000000005</v>
          </cell>
          <cell r="E36">
            <v>1.29</v>
          </cell>
          <cell r="F36" t="str">
            <v>kg</v>
          </cell>
          <cell r="G36">
            <v>5.5</v>
          </cell>
          <cell r="H36">
            <v>20</v>
          </cell>
          <cell r="I36">
            <v>34</v>
          </cell>
          <cell r="J36" t="str">
            <v>cm</v>
          </cell>
          <cell r="K36" t="str">
            <v>160×32×143 mm</v>
          </cell>
          <cell r="L36" t="str">
            <v>pcs</v>
          </cell>
          <cell r="M36" t="str">
            <v>83021000</v>
          </cell>
          <cell r="N36">
            <v>0.76</v>
          </cell>
          <cell r="O36" t="str">
            <v>EUR</v>
          </cell>
          <cell r="P36" t="str">
            <v>bottom pivot</v>
          </cell>
        </row>
        <row r="37">
          <cell r="A37">
            <v>8720681602639</v>
          </cell>
          <cell r="B37" t="str">
            <v>TP.X.40.B.X.BK</v>
          </cell>
          <cell r="C37" t="str">
            <v>FritsJurgens Top pivot - 40 mm Class B - black</v>
          </cell>
          <cell r="D37">
            <v>223.8</v>
          </cell>
          <cell r="E37">
            <v>1.1930000000000001</v>
          </cell>
          <cell r="F37" t="str">
            <v>kg</v>
          </cell>
          <cell r="G37">
            <v>6.4</v>
          </cell>
          <cell r="H37">
            <v>10.199999999999999</v>
          </cell>
          <cell r="I37">
            <v>34</v>
          </cell>
          <cell r="J37" t="str">
            <v>cm</v>
          </cell>
          <cell r="K37" t="str">
            <v>151.5×32×85 mm</v>
          </cell>
          <cell r="L37" t="str">
            <v>pcs</v>
          </cell>
          <cell r="M37" t="str">
            <v>83021000</v>
          </cell>
          <cell r="N37">
            <v>0.83300000000000007</v>
          </cell>
          <cell r="O37" t="str">
            <v>EUR</v>
          </cell>
          <cell r="P37" t="str">
            <v>top pivot</v>
          </cell>
        </row>
        <row r="38">
          <cell r="A38">
            <v>8720681603636</v>
          </cell>
          <cell r="B38" t="str">
            <v>TP.X.40.B.X.SS</v>
          </cell>
          <cell r="C38" t="str">
            <v>FritsJurgens Top pivot - 40 mm Class B - stainless steel</v>
          </cell>
          <cell r="D38">
            <v>212.3</v>
          </cell>
          <cell r="E38">
            <v>1.1930000000000001</v>
          </cell>
          <cell r="F38" t="str">
            <v>kg</v>
          </cell>
          <cell r="G38">
            <v>6.4</v>
          </cell>
          <cell r="H38">
            <v>10.199999999999999</v>
          </cell>
          <cell r="I38">
            <v>34</v>
          </cell>
          <cell r="J38" t="str">
            <v>cm</v>
          </cell>
          <cell r="K38" t="str">
            <v>151.5×32×85 mm</v>
          </cell>
          <cell r="L38" t="str">
            <v>pcs</v>
          </cell>
          <cell r="M38" t="str">
            <v>83021000</v>
          </cell>
          <cell r="N38">
            <v>0.83300000000000007</v>
          </cell>
          <cell r="O38" t="str">
            <v>EUR</v>
          </cell>
          <cell r="P38" t="str">
            <v>top pivot</v>
          </cell>
        </row>
        <row r="39">
          <cell r="A39">
            <v>8720681603063</v>
          </cell>
          <cell r="B39" t="str">
            <v>TP.X.40.G.X.BK</v>
          </cell>
          <cell r="C39" t="str">
            <v>FritsJurgens Top pivot - 40 mm Class G - black</v>
          </cell>
          <cell r="D39">
            <v>279.39999999999998</v>
          </cell>
          <cell r="E39">
            <v>1.1879999999999999</v>
          </cell>
          <cell r="F39" t="str">
            <v>kg</v>
          </cell>
          <cell r="G39">
            <v>6.4</v>
          </cell>
          <cell r="H39">
            <v>10.199999999999999</v>
          </cell>
          <cell r="I39">
            <v>34</v>
          </cell>
          <cell r="J39" t="str">
            <v>cm</v>
          </cell>
          <cell r="K39" t="str">
            <v>151.5×32×85 mm</v>
          </cell>
          <cell r="L39" t="str">
            <v>pcs</v>
          </cell>
          <cell r="M39" t="str">
            <v>83021000</v>
          </cell>
          <cell r="N39">
            <v>0.82799999999999996</v>
          </cell>
          <cell r="O39" t="str">
            <v>EUR</v>
          </cell>
          <cell r="P39" t="str">
            <v>top pivot</v>
          </cell>
        </row>
        <row r="40">
          <cell r="A40">
            <v>8720681603117</v>
          </cell>
          <cell r="B40" t="str">
            <v>TP.X.40.G.X.SS</v>
          </cell>
          <cell r="C40" t="str">
            <v>FritsJurgens Top pivot - 40 mm Class G - stainless steel</v>
          </cell>
          <cell r="D40">
            <v>268.39999999999998</v>
          </cell>
          <cell r="E40">
            <v>1.1879999999999999</v>
          </cell>
          <cell r="F40" t="str">
            <v>kg</v>
          </cell>
          <cell r="G40">
            <v>6.4</v>
          </cell>
          <cell r="H40">
            <v>10.199999999999999</v>
          </cell>
          <cell r="I40">
            <v>34</v>
          </cell>
          <cell r="J40" t="str">
            <v>cm</v>
          </cell>
          <cell r="K40" t="str">
            <v>151.5×32×85 mm</v>
          </cell>
          <cell r="L40" t="str">
            <v>pcs</v>
          </cell>
          <cell r="M40" t="str">
            <v>83021000</v>
          </cell>
          <cell r="N40">
            <v>0.82799999999999996</v>
          </cell>
          <cell r="O40" t="str">
            <v>EUR</v>
          </cell>
          <cell r="P40" t="str">
            <v>top pivot</v>
          </cell>
        </row>
        <row r="41">
          <cell r="A41">
            <v>8720681607924</v>
          </cell>
          <cell r="B41" t="str">
            <v>TP.X.70.B.X.XX</v>
          </cell>
          <cell r="C41" t="str">
            <v>FritsJurgens Top pivot - 70 mm Class B - invisible</v>
          </cell>
          <cell r="D41">
            <v>194.5</v>
          </cell>
          <cell r="E41">
            <v>1.1040000000000001</v>
          </cell>
          <cell r="F41" t="str">
            <v>kg</v>
          </cell>
          <cell r="G41">
            <v>6.4</v>
          </cell>
          <cell r="H41">
            <v>10.199999999999999</v>
          </cell>
          <cell r="I41">
            <v>34</v>
          </cell>
          <cell r="J41" t="str">
            <v>cm</v>
          </cell>
          <cell r="K41" t="str">
            <v>171.5×32×44 mm</v>
          </cell>
          <cell r="L41" t="str">
            <v>pcs</v>
          </cell>
          <cell r="M41" t="str">
            <v>83021000</v>
          </cell>
          <cell r="N41">
            <v>0.7420000000000001</v>
          </cell>
          <cell r="O41" t="str">
            <v>EUR</v>
          </cell>
          <cell r="P41" t="str">
            <v>top pivot</v>
          </cell>
        </row>
        <row r="42">
          <cell r="A42">
            <v>8720681617282</v>
          </cell>
          <cell r="B42" t="str">
            <v>TP.X.70.G.X.XX</v>
          </cell>
          <cell r="C42" t="str">
            <v>FritsJurgens Top pivot - 70 mm Class G - invisible</v>
          </cell>
          <cell r="D42">
            <v>240.5</v>
          </cell>
          <cell r="E42">
            <v>1.099</v>
          </cell>
          <cell r="F42" t="str">
            <v>kg</v>
          </cell>
          <cell r="G42">
            <v>6.4</v>
          </cell>
          <cell r="H42">
            <v>10.199999999999999</v>
          </cell>
          <cell r="I42">
            <v>34</v>
          </cell>
          <cell r="J42" t="str">
            <v>cm</v>
          </cell>
          <cell r="K42" t="str">
            <v>171.5×32×44 mm</v>
          </cell>
          <cell r="L42" t="str">
            <v>pcs</v>
          </cell>
          <cell r="M42" t="str">
            <v>83021000</v>
          </cell>
          <cell r="N42">
            <v>0.73699999999999999</v>
          </cell>
          <cell r="O42" t="str">
            <v>EUR</v>
          </cell>
          <cell r="P42" t="str">
            <v>top pivot</v>
          </cell>
        </row>
        <row r="43">
          <cell r="A43">
            <v>8720681600352</v>
          </cell>
          <cell r="B43" t="str">
            <v>TP.X.TP-R.G.X.BK</v>
          </cell>
          <cell r="C43" t="str">
            <v>FritsJurgens Top pivot Reversed - TP-R Class G - black</v>
          </cell>
          <cell r="D43">
            <v>311.10000000000002</v>
          </cell>
          <cell r="E43">
            <v>1.488</v>
          </cell>
          <cell r="F43" t="str">
            <v>kg</v>
          </cell>
          <cell r="G43">
            <v>6.4</v>
          </cell>
          <cell r="H43">
            <v>10.199999999999999</v>
          </cell>
          <cell r="I43">
            <v>34</v>
          </cell>
          <cell r="J43" t="str">
            <v>cm</v>
          </cell>
          <cell r="K43" t="str">
            <v>240×32×45 mm</v>
          </cell>
          <cell r="L43" t="str">
            <v>pcs</v>
          </cell>
          <cell r="M43" t="str">
            <v>83021000</v>
          </cell>
          <cell r="N43">
            <v>1.121</v>
          </cell>
          <cell r="O43" t="str">
            <v>EUR</v>
          </cell>
          <cell r="P43" t="str">
            <v>top pivot</v>
          </cell>
        </row>
        <row r="44">
          <cell r="A44">
            <v>8720681600024</v>
          </cell>
          <cell r="B44" t="str">
            <v>TP.X.TP-R.G.X.SS</v>
          </cell>
          <cell r="C44" t="str">
            <v>FritsJurgens Top pivot Reversed - TP-R Class G - stainless steel</v>
          </cell>
          <cell r="D44">
            <v>311.10000000000002</v>
          </cell>
          <cell r="E44">
            <v>1.488</v>
          </cell>
          <cell r="F44" t="str">
            <v>kg</v>
          </cell>
          <cell r="G44">
            <v>6.4</v>
          </cell>
          <cell r="H44">
            <v>10.199999999999999</v>
          </cell>
          <cell r="I44">
            <v>34</v>
          </cell>
          <cell r="J44" t="str">
            <v>cm</v>
          </cell>
          <cell r="K44" t="str">
            <v>240×32×45 mm</v>
          </cell>
          <cell r="L44" t="str">
            <v>pcs</v>
          </cell>
          <cell r="M44" t="str">
            <v>83021000</v>
          </cell>
          <cell r="N44">
            <v>1.121</v>
          </cell>
          <cell r="O44" t="str">
            <v>EUR</v>
          </cell>
          <cell r="P44" t="str">
            <v>top pivot</v>
          </cell>
        </row>
        <row r="45">
          <cell r="A45">
            <v>8720681611808</v>
          </cell>
          <cell r="B45" t="str">
            <v>TP.X.TP-R.G.X.WT</v>
          </cell>
          <cell r="C45" t="str">
            <v>FritsJurgens Top pivot Reversed - TP-R Class G - white</v>
          </cell>
          <cell r="D45">
            <v>311.10000000000002</v>
          </cell>
          <cell r="E45">
            <v>1.488</v>
          </cell>
          <cell r="F45" t="str">
            <v>kg</v>
          </cell>
          <cell r="G45">
            <v>6.4</v>
          </cell>
          <cell r="H45">
            <v>10.199999999999999</v>
          </cell>
          <cell r="I45">
            <v>34</v>
          </cell>
          <cell r="J45" t="str">
            <v>cm</v>
          </cell>
          <cell r="K45" t="str">
            <v>240×32×45 mm</v>
          </cell>
          <cell r="L45" t="str">
            <v>pcs</v>
          </cell>
          <cell r="M45" t="str">
            <v>83021000</v>
          </cell>
          <cell r="N45">
            <v>1.121</v>
          </cell>
          <cell r="O45" t="str">
            <v>EUR</v>
          </cell>
          <cell r="P45" t="str">
            <v>top pivot</v>
          </cell>
        </row>
        <row r="46">
          <cell r="A46">
            <v>8718868492319</v>
          </cell>
          <cell r="B46" t="str">
            <v>CP.X.X.B.S.BK</v>
          </cell>
          <cell r="C46" t="str">
            <v>FritsJurgens Ceiling plate - Class B - squared - black</v>
          </cell>
          <cell r="D46">
            <v>59.6</v>
          </cell>
          <cell r="E46">
            <v>0.17</v>
          </cell>
          <cell r="F46" t="str">
            <v>kg</v>
          </cell>
          <cell r="G46">
            <v>3.2</v>
          </cell>
          <cell r="H46">
            <v>10.199999999999999</v>
          </cell>
          <cell r="I46">
            <v>17</v>
          </cell>
          <cell r="J46" t="str">
            <v>cm</v>
          </cell>
          <cell r="K46" t="str">
            <v>60×40×20 mm</v>
          </cell>
          <cell r="L46" t="str">
            <v>pcs</v>
          </cell>
          <cell r="M46" t="str">
            <v>83021000</v>
          </cell>
          <cell r="N46">
            <v>5.0000000000000017E-2</v>
          </cell>
          <cell r="O46" t="str">
            <v>EUR</v>
          </cell>
          <cell r="P46" t="str">
            <v>ceiling plate</v>
          </cell>
        </row>
        <row r="47">
          <cell r="A47">
            <v>8718868492104</v>
          </cell>
          <cell r="B47" t="str">
            <v>CP.X.X.B.S.SS</v>
          </cell>
          <cell r="C47" t="str">
            <v>FritsJurgens Ceiling plate - Class B - squared - stainless steel</v>
          </cell>
          <cell r="D47">
            <v>52.3</v>
          </cell>
          <cell r="E47">
            <v>0.16900000000000001</v>
          </cell>
          <cell r="F47" t="str">
            <v>kg</v>
          </cell>
          <cell r="G47">
            <v>3.2</v>
          </cell>
          <cell r="H47">
            <v>10.199999999999999</v>
          </cell>
          <cell r="I47">
            <v>17</v>
          </cell>
          <cell r="J47" t="str">
            <v>cm</v>
          </cell>
          <cell r="K47" t="str">
            <v>60×40×20 mm</v>
          </cell>
          <cell r="L47" t="str">
            <v>pcs</v>
          </cell>
          <cell r="M47" t="str">
            <v>83021000</v>
          </cell>
          <cell r="N47">
            <v>4.9000000000000016E-2</v>
          </cell>
          <cell r="O47" t="str">
            <v>EUR</v>
          </cell>
          <cell r="P47" t="str">
            <v>ceiling plate</v>
          </cell>
        </row>
        <row r="48">
          <cell r="A48">
            <v>8720681600123</v>
          </cell>
          <cell r="B48" t="str">
            <v>CP.X.X.G.N.SS</v>
          </cell>
          <cell r="C48" t="str">
            <v>FritsJurgens Receiver - Class G - narrow - stainless steel</v>
          </cell>
          <cell r="D48">
            <v>67.900000000000006</v>
          </cell>
          <cell r="E48">
            <v>0.23400000000000001</v>
          </cell>
          <cell r="F48" t="str">
            <v>kg</v>
          </cell>
          <cell r="G48">
            <v>3.2</v>
          </cell>
          <cell r="H48">
            <v>10.199999999999999</v>
          </cell>
          <cell r="I48">
            <v>17</v>
          </cell>
          <cell r="J48" t="str">
            <v>cm</v>
          </cell>
          <cell r="K48" t="str">
            <v>70×32×18 mm</v>
          </cell>
          <cell r="L48" t="str">
            <v>pcs</v>
          </cell>
          <cell r="M48" t="str">
            <v>83021000</v>
          </cell>
          <cell r="N48">
            <v>0.11400000000000002</v>
          </cell>
          <cell r="O48" t="str">
            <v>EUR</v>
          </cell>
          <cell r="P48" t="str">
            <v>ceiling plate</v>
          </cell>
        </row>
        <row r="49">
          <cell r="A49">
            <v>8720681614021</v>
          </cell>
          <cell r="B49" t="str">
            <v>CP.X.X.G.S.BK</v>
          </cell>
          <cell r="C49" t="str">
            <v>FritsJurgens Ceiling plate - Class G - squared - black</v>
          </cell>
          <cell r="D49">
            <v>67.900000000000006</v>
          </cell>
          <cell r="E49">
            <v>0.17499999999999999</v>
          </cell>
          <cell r="F49" t="str">
            <v>kg</v>
          </cell>
          <cell r="G49">
            <v>3.2</v>
          </cell>
          <cell r="H49">
            <v>10.199999999999999</v>
          </cell>
          <cell r="I49">
            <v>17</v>
          </cell>
          <cell r="J49" t="str">
            <v>cm</v>
          </cell>
          <cell r="K49" t="str">
            <v>70×40×23 mm</v>
          </cell>
          <cell r="L49" t="str">
            <v>pcs</v>
          </cell>
          <cell r="M49" t="str">
            <v>83021000</v>
          </cell>
          <cell r="N49">
            <v>5.4999999999999993E-2</v>
          </cell>
          <cell r="O49" t="str">
            <v>EUR</v>
          </cell>
          <cell r="P49" t="str">
            <v>ceiling plate</v>
          </cell>
        </row>
        <row r="50">
          <cell r="A50">
            <v>8720681610337</v>
          </cell>
          <cell r="B50" t="str">
            <v>CP.X.X.G.S.SS</v>
          </cell>
          <cell r="C50" t="str">
            <v>FritsJurgens Ceiling plate - Class G - squared - stainless steel</v>
          </cell>
          <cell r="D50">
            <v>60.7</v>
          </cell>
          <cell r="E50">
            <v>0.17499999999999999</v>
          </cell>
          <cell r="F50" t="str">
            <v>kg</v>
          </cell>
          <cell r="G50">
            <v>3.2</v>
          </cell>
          <cell r="H50">
            <v>10.199999999999999</v>
          </cell>
          <cell r="I50">
            <v>17</v>
          </cell>
          <cell r="J50" t="str">
            <v>cm</v>
          </cell>
          <cell r="K50" t="str">
            <v>70×40×23 mm</v>
          </cell>
          <cell r="L50" t="str">
            <v>pcs</v>
          </cell>
          <cell r="M50" t="str">
            <v>83021000</v>
          </cell>
          <cell r="N50">
            <v>5.4999999999999993E-2</v>
          </cell>
          <cell r="O50" t="str">
            <v>EUR</v>
          </cell>
          <cell r="P50" t="str">
            <v>ceiling plate</v>
          </cell>
        </row>
        <row r="51">
          <cell r="A51">
            <v>8718868492128</v>
          </cell>
          <cell r="B51" t="str">
            <v>FP.S13.X.X.R.SS</v>
          </cell>
          <cell r="C51" t="str">
            <v>FritsJurgens Floor plate - System One/3 - round - stainless steel</v>
          </cell>
          <cell r="D51">
            <v>74.3</v>
          </cell>
          <cell r="E51">
            <v>0.309</v>
          </cell>
          <cell r="F51" t="str">
            <v>kg</v>
          </cell>
          <cell r="G51">
            <v>3.2</v>
          </cell>
          <cell r="H51">
            <v>10.199999999999999</v>
          </cell>
          <cell r="I51">
            <v>17</v>
          </cell>
          <cell r="J51" t="str">
            <v>cm</v>
          </cell>
          <cell r="K51" t="str">
            <v>80×80×6 mm</v>
          </cell>
          <cell r="L51" t="str">
            <v>pcs</v>
          </cell>
          <cell r="M51" t="str">
            <v>83021000</v>
          </cell>
          <cell r="N51">
            <v>0.2</v>
          </cell>
          <cell r="O51" t="str">
            <v>EUR</v>
          </cell>
          <cell r="P51" t="str">
            <v>floor plate</v>
          </cell>
        </row>
        <row r="52">
          <cell r="A52">
            <v>8718868492142</v>
          </cell>
          <cell r="B52" t="str">
            <v>FP.S13.X.X.S.SS</v>
          </cell>
          <cell r="C52" t="str">
            <v>FritsJurgens Floor plate - System One/3 - squared - stainless steel</v>
          </cell>
          <cell r="D52">
            <v>83.6</v>
          </cell>
          <cell r="E52">
            <v>0.21199999999999999</v>
          </cell>
          <cell r="F52" t="str">
            <v>kg</v>
          </cell>
          <cell r="G52">
            <v>3.2</v>
          </cell>
          <cell r="H52">
            <v>10.199999999999999</v>
          </cell>
          <cell r="I52">
            <v>17</v>
          </cell>
          <cell r="J52" t="str">
            <v>cm</v>
          </cell>
          <cell r="K52" t="str">
            <v>80×40×6 mm</v>
          </cell>
          <cell r="L52" t="str">
            <v>pcs</v>
          </cell>
          <cell r="M52" t="str">
            <v>83021000</v>
          </cell>
          <cell r="N52">
            <v>0.10400000000000001</v>
          </cell>
          <cell r="O52" t="str">
            <v>EUR</v>
          </cell>
          <cell r="P52" t="str">
            <v>floor plate</v>
          </cell>
        </row>
        <row r="53">
          <cell r="A53">
            <v>8720681606293</v>
          </cell>
          <cell r="B53" t="str">
            <v>FP.M.X.X.R.BK</v>
          </cell>
          <cell r="C53" t="str">
            <v>FritsJurgens Floor plate - round - black</v>
          </cell>
          <cell r="D53">
            <v>117.1</v>
          </cell>
          <cell r="E53">
            <v>0.39400000000000002</v>
          </cell>
          <cell r="F53" t="str">
            <v>kg</v>
          </cell>
          <cell r="G53">
            <v>3.2</v>
          </cell>
          <cell r="H53">
            <v>10.199999999999999</v>
          </cell>
          <cell r="I53">
            <v>17</v>
          </cell>
          <cell r="J53" t="str">
            <v>cm</v>
          </cell>
          <cell r="K53" t="str">
            <v>80×80×5 mm</v>
          </cell>
          <cell r="L53" t="str">
            <v>pcs</v>
          </cell>
          <cell r="M53" t="str">
            <v>83021000</v>
          </cell>
          <cell r="N53">
            <v>0.28000000000000003</v>
          </cell>
          <cell r="O53" t="str">
            <v>EUR</v>
          </cell>
          <cell r="P53" t="str">
            <v>floor plate</v>
          </cell>
        </row>
        <row r="54">
          <cell r="A54">
            <v>8720681606361</v>
          </cell>
          <cell r="B54" t="str">
            <v>FP.M.X.X.R.SS</v>
          </cell>
          <cell r="C54" t="str">
            <v>FritsJurgens Floor plate - round - stainless steel</v>
          </cell>
          <cell r="D54">
            <v>103.5</v>
          </cell>
          <cell r="E54">
            <v>0.39700000000000002</v>
          </cell>
          <cell r="F54" t="str">
            <v>kg</v>
          </cell>
          <cell r="G54">
            <v>3.2</v>
          </cell>
          <cell r="H54">
            <v>10.199999999999999</v>
          </cell>
          <cell r="I54">
            <v>17</v>
          </cell>
          <cell r="J54" t="str">
            <v>cm</v>
          </cell>
          <cell r="K54" t="str">
            <v>80×80×5 mm</v>
          </cell>
          <cell r="L54" t="str">
            <v>pcs</v>
          </cell>
          <cell r="M54" t="str">
            <v>83021000</v>
          </cell>
          <cell r="N54">
            <v>0.28300000000000003</v>
          </cell>
          <cell r="O54" t="str">
            <v>EUR</v>
          </cell>
          <cell r="P54" t="str">
            <v>floor plate</v>
          </cell>
        </row>
        <row r="55">
          <cell r="A55">
            <v>8720681603391</v>
          </cell>
          <cell r="B55" t="str">
            <v>FP.M.X.X.S.BK</v>
          </cell>
          <cell r="C55" t="str">
            <v>FritsJurgens Floor plate - squared - black</v>
          </cell>
          <cell r="D55">
            <v>103.5</v>
          </cell>
          <cell r="E55">
            <v>0.32900000000000001</v>
          </cell>
          <cell r="F55" t="str">
            <v>kg</v>
          </cell>
          <cell r="G55">
            <v>3.2</v>
          </cell>
          <cell r="H55">
            <v>10.199999999999999</v>
          </cell>
          <cell r="I55">
            <v>17</v>
          </cell>
          <cell r="J55" t="str">
            <v>cm</v>
          </cell>
          <cell r="K55" t="str">
            <v>80×40×9 mm</v>
          </cell>
          <cell r="L55" t="str">
            <v>pcs</v>
          </cell>
          <cell r="M55" t="str">
            <v>83021000</v>
          </cell>
          <cell r="N55">
            <v>0.20900000000000002</v>
          </cell>
          <cell r="O55" t="str">
            <v>EUR</v>
          </cell>
          <cell r="P55" t="str">
            <v>floor plate</v>
          </cell>
        </row>
        <row r="56">
          <cell r="A56">
            <v>8720681604480</v>
          </cell>
          <cell r="B56" t="str">
            <v>FP.M.X.X.S.SS</v>
          </cell>
          <cell r="C56" t="str">
            <v>FritsJurgens Floor plate - squared - stainless steel</v>
          </cell>
          <cell r="D56">
            <v>91</v>
          </cell>
          <cell r="E56">
            <v>0.32900000000000001</v>
          </cell>
          <cell r="F56" t="str">
            <v>kg</v>
          </cell>
          <cell r="G56">
            <v>3.2</v>
          </cell>
          <cell r="H56">
            <v>10.199999999999999</v>
          </cell>
          <cell r="I56">
            <v>17</v>
          </cell>
          <cell r="J56" t="str">
            <v>cm</v>
          </cell>
          <cell r="K56" t="str">
            <v>80×40×9 mm</v>
          </cell>
          <cell r="L56" t="str">
            <v>pcs</v>
          </cell>
          <cell r="M56" t="str">
            <v>83021000</v>
          </cell>
          <cell r="N56">
            <v>0.20900000000000002</v>
          </cell>
          <cell r="O56" t="str">
            <v>EUR</v>
          </cell>
          <cell r="P56" t="str">
            <v>floor plate</v>
          </cell>
        </row>
        <row r="57">
          <cell r="A57">
            <v>8720681604701</v>
          </cell>
          <cell r="B57" t="str">
            <v>FP.M.X.X.SN.SS</v>
          </cell>
          <cell r="C57" t="str">
            <v>FritsJurgens Floor plate - squared NA - stainless steel</v>
          </cell>
          <cell r="D57">
            <v>78.599999999999994</v>
          </cell>
          <cell r="E57">
            <v>0.32900000000000001</v>
          </cell>
          <cell r="F57" t="str">
            <v>kg</v>
          </cell>
          <cell r="G57">
            <v>3.2</v>
          </cell>
          <cell r="H57">
            <v>10.199999999999999</v>
          </cell>
          <cell r="I57">
            <v>17</v>
          </cell>
          <cell r="J57" t="str">
            <v>cm</v>
          </cell>
          <cell r="K57" t="str">
            <v>80×40×9 mm</v>
          </cell>
          <cell r="L57" t="str">
            <v>pcs</v>
          </cell>
          <cell r="M57" t="str">
            <v>83021000</v>
          </cell>
          <cell r="N57">
            <v>0.20900000000000002</v>
          </cell>
          <cell r="O57" t="str">
            <v>EUR</v>
          </cell>
          <cell r="P57" t="str">
            <v>floor plate</v>
          </cell>
        </row>
        <row r="58">
          <cell r="A58">
            <v>8719325751468</v>
          </cell>
          <cell r="B58" t="str">
            <v>FP.M.X.X.FR.SS</v>
          </cell>
          <cell r="C58" t="str">
            <v>FritsJurgens Floor plate - Flush rounded - stainless steel</v>
          </cell>
          <cell r="D58">
            <v>91</v>
          </cell>
          <cell r="E58">
            <v>0.30199999999999999</v>
          </cell>
          <cell r="F58" t="str">
            <v>kg</v>
          </cell>
          <cell r="G58">
            <v>3.2</v>
          </cell>
          <cell r="H58">
            <v>10.199999999999999</v>
          </cell>
          <cell r="I58">
            <v>17</v>
          </cell>
          <cell r="J58" t="str">
            <v>cm</v>
          </cell>
          <cell r="K58" t="str">
            <v>80×40×14 mm</v>
          </cell>
          <cell r="L58" t="str">
            <v>pcs</v>
          </cell>
          <cell r="M58" t="str">
            <v>83021000</v>
          </cell>
          <cell r="N58">
            <v>0.188</v>
          </cell>
          <cell r="O58" t="str">
            <v>EUR</v>
          </cell>
          <cell r="P58" t="str">
            <v>floor plate</v>
          </cell>
        </row>
        <row r="59">
          <cell r="A59">
            <v>8719325751475</v>
          </cell>
          <cell r="B59" t="str">
            <v>FP.M.X.X.FS.SS</v>
          </cell>
          <cell r="C59" t="str">
            <v>FritsJurgens Floor plate - Flush squared - stainless steel</v>
          </cell>
          <cell r="D59">
            <v>91</v>
          </cell>
          <cell r="E59">
            <v>0.30499999999999999</v>
          </cell>
          <cell r="F59" t="str">
            <v>kg</v>
          </cell>
          <cell r="G59">
            <v>3.2</v>
          </cell>
          <cell r="H59">
            <v>10.199999999999999</v>
          </cell>
          <cell r="I59">
            <v>17</v>
          </cell>
          <cell r="J59" t="str">
            <v>cm</v>
          </cell>
          <cell r="K59" t="str">
            <v>80×40×11 mm</v>
          </cell>
          <cell r="L59" t="str">
            <v>pcs</v>
          </cell>
          <cell r="M59" t="str">
            <v>83021000</v>
          </cell>
          <cell r="N59">
            <v>0.191</v>
          </cell>
          <cell r="O59" t="str">
            <v>EUR</v>
          </cell>
          <cell r="P59" t="str">
            <v>floor plate</v>
          </cell>
        </row>
        <row r="60">
          <cell r="A60">
            <v>8720681605036</v>
          </cell>
          <cell r="B60" t="str">
            <v>ST.One.40.G.R.BK</v>
          </cell>
          <cell r="C60" t="str">
            <v>FritsJurgens Set - System One 40 mm Class G - round - black</v>
          </cell>
          <cell r="D60">
            <v>588.20000000000005</v>
          </cell>
          <cell r="E60">
            <v>3.6850000000000001</v>
          </cell>
          <cell r="F60" t="str">
            <v>kg</v>
          </cell>
          <cell r="G60">
            <v>13.4</v>
          </cell>
          <cell r="H60">
            <v>21.8</v>
          </cell>
          <cell r="I60">
            <v>35</v>
          </cell>
          <cell r="J60" t="str">
            <v>cm</v>
          </cell>
          <cell r="K60">
            <v>0</v>
          </cell>
          <cell r="L60" t="str">
            <v>pcs</v>
          </cell>
          <cell r="M60" t="str">
            <v>83021000</v>
          </cell>
          <cell r="N60">
            <v>1.5720000000000001</v>
          </cell>
          <cell r="O60" t="str">
            <v>EUR</v>
          </cell>
          <cell r="P60" t="str">
            <v>set</v>
          </cell>
          <cell r="Q60" t="str">
            <v>BP.One.40.G.X.BK</v>
          </cell>
          <cell r="R60" t="str">
            <v>TP.X.40.G.X.BK</v>
          </cell>
          <cell r="S60" t="str">
            <v>MT.1Fx.Mount</v>
          </cell>
          <cell r="T60" t="str">
            <v>FP.M.X.X.R.BK</v>
          </cell>
          <cell r="U60" t="str">
            <v>CP.X.X.G.S.BK</v>
          </cell>
          <cell r="V60" t="str">
            <v>FJ.IN.ST.40pg</v>
          </cell>
          <cell r="W60" t="str">
            <v>FJ.Box.ST</v>
          </cell>
          <cell r="X60" t="str">
            <v>FJ.Box.SL</v>
          </cell>
        </row>
        <row r="61">
          <cell r="A61">
            <v>8720681605098</v>
          </cell>
          <cell r="B61" t="str">
            <v>ST.One.40.G.R.SS BK</v>
          </cell>
          <cell r="C61" t="str">
            <v>FritsJurgens Set - System One 40 mm Class G - round - stainless steel plates+black pivot covers</v>
          </cell>
          <cell r="D61">
            <v>567.4</v>
          </cell>
          <cell r="E61">
            <v>3.6880000000000002</v>
          </cell>
          <cell r="F61" t="str">
            <v>kg</v>
          </cell>
          <cell r="G61">
            <v>13.4</v>
          </cell>
          <cell r="H61">
            <v>21.8</v>
          </cell>
          <cell r="I61">
            <v>35</v>
          </cell>
          <cell r="J61" t="str">
            <v>cm</v>
          </cell>
          <cell r="K61">
            <v>0</v>
          </cell>
          <cell r="L61" t="str">
            <v>pcs</v>
          </cell>
          <cell r="M61" t="str">
            <v>83021000</v>
          </cell>
          <cell r="N61">
            <v>1.575</v>
          </cell>
          <cell r="O61" t="str">
            <v>EUR</v>
          </cell>
          <cell r="P61" t="str">
            <v>set</v>
          </cell>
          <cell r="Q61" t="str">
            <v>BP.One.40.G.X.BK</v>
          </cell>
          <cell r="R61" t="str">
            <v>TP.X.40.G.X.BK</v>
          </cell>
          <cell r="S61" t="str">
            <v>MT.1Fx.Mount</v>
          </cell>
          <cell r="T61" t="str">
            <v>FP.M.X.X.R.SS</v>
          </cell>
          <cell r="U61" t="str">
            <v>CP.X.X.G.S.SS</v>
          </cell>
          <cell r="V61" t="str">
            <v>FJ.IN.ST.40pg</v>
          </cell>
          <cell r="W61" t="str">
            <v>FJ.Box.ST</v>
          </cell>
          <cell r="X61" t="str">
            <v>FJ.Box.SL</v>
          </cell>
        </row>
        <row r="62">
          <cell r="A62">
            <v>8720681605159</v>
          </cell>
          <cell r="B62" t="str">
            <v>ST.One.40.G.R.BK SS</v>
          </cell>
          <cell r="C62" t="str">
            <v>FritsJurgens Set - System One 40 mm Class G - round - black plates+stainless steel pivot covers</v>
          </cell>
          <cell r="D62">
            <v>577.20000000000005</v>
          </cell>
          <cell r="E62">
            <v>3.6850000000000001</v>
          </cell>
          <cell r="F62" t="str">
            <v>kg</v>
          </cell>
          <cell r="G62">
            <v>13.4</v>
          </cell>
          <cell r="H62">
            <v>21.8</v>
          </cell>
          <cell r="I62">
            <v>35</v>
          </cell>
          <cell r="J62" t="str">
            <v>cm</v>
          </cell>
          <cell r="K62">
            <v>0</v>
          </cell>
          <cell r="L62" t="str">
            <v>pcs</v>
          </cell>
          <cell r="M62" t="str">
            <v>83021000</v>
          </cell>
          <cell r="N62">
            <v>1.5720000000000001</v>
          </cell>
          <cell r="O62" t="str">
            <v>EUR</v>
          </cell>
          <cell r="P62" t="str">
            <v>set</v>
          </cell>
          <cell r="Q62" t="str">
            <v>BP.One.40.G.X.SS</v>
          </cell>
          <cell r="R62" t="str">
            <v>TP.X.40.G.X.SS</v>
          </cell>
          <cell r="S62" t="str">
            <v>MT.1Fx.Mount</v>
          </cell>
          <cell r="T62" t="str">
            <v>FP.M.X.X.R.BK</v>
          </cell>
          <cell r="U62" t="str">
            <v>CP.X.X.G.S.BK</v>
          </cell>
          <cell r="V62" t="str">
            <v>FJ.IN.ST.40pg</v>
          </cell>
          <cell r="W62" t="str">
            <v>FJ.Box.ST</v>
          </cell>
          <cell r="X62" t="str">
            <v>FJ.Box.SL</v>
          </cell>
        </row>
        <row r="63">
          <cell r="A63">
            <v>8720681604985</v>
          </cell>
          <cell r="B63" t="str">
            <v>ST.One.40.G.R.SS</v>
          </cell>
          <cell r="C63" t="str">
            <v>FritsJurgens Set - System One 40 mm Class G - round - stainless steel</v>
          </cell>
          <cell r="D63">
            <v>556.4</v>
          </cell>
          <cell r="E63">
            <v>3.6880000000000002</v>
          </cell>
          <cell r="F63" t="str">
            <v>kg</v>
          </cell>
          <cell r="G63">
            <v>13.4</v>
          </cell>
          <cell r="H63">
            <v>21.8</v>
          </cell>
          <cell r="I63">
            <v>35</v>
          </cell>
          <cell r="J63" t="str">
            <v>cm</v>
          </cell>
          <cell r="K63">
            <v>0</v>
          </cell>
          <cell r="L63" t="str">
            <v>pcs</v>
          </cell>
          <cell r="M63" t="str">
            <v>83021000</v>
          </cell>
          <cell r="N63">
            <v>1.575</v>
          </cell>
          <cell r="O63" t="str">
            <v>EUR</v>
          </cell>
          <cell r="P63" t="str">
            <v>set</v>
          </cell>
          <cell r="Q63" t="str">
            <v>BP.One.40.G.X.SS</v>
          </cell>
          <cell r="R63" t="str">
            <v>TP.X.40.G.X.SS</v>
          </cell>
          <cell r="S63" t="str">
            <v>MT.1Fx.Mount</v>
          </cell>
          <cell r="T63" t="str">
            <v>FP.M.X.X.R.SS</v>
          </cell>
          <cell r="U63" t="str">
            <v>CP.X.X.G.S.SS</v>
          </cell>
          <cell r="V63" t="str">
            <v>FJ.IN.ST.40pg</v>
          </cell>
          <cell r="W63" t="str">
            <v>FJ.Box.ST</v>
          </cell>
          <cell r="X63" t="str">
            <v>FJ.Box.SL</v>
          </cell>
        </row>
        <row r="64">
          <cell r="A64">
            <v>8720681605029</v>
          </cell>
          <cell r="B64" t="str">
            <v>ST.One.40.G.S.BK</v>
          </cell>
          <cell r="C64" t="str">
            <v>FritsJurgens Set - System One 40 mm Class G - squared - black</v>
          </cell>
          <cell r="D64">
            <v>574.6</v>
          </cell>
          <cell r="E64">
            <v>3.62</v>
          </cell>
          <cell r="F64" t="str">
            <v>kg</v>
          </cell>
          <cell r="G64">
            <v>13.4</v>
          </cell>
          <cell r="H64">
            <v>21.8</v>
          </cell>
          <cell r="I64">
            <v>35</v>
          </cell>
          <cell r="J64" t="str">
            <v>cm</v>
          </cell>
          <cell r="K64">
            <v>0</v>
          </cell>
          <cell r="L64" t="str">
            <v>pcs</v>
          </cell>
          <cell r="M64" t="str">
            <v>83021000</v>
          </cell>
          <cell r="N64">
            <v>1.5009999999999999</v>
          </cell>
          <cell r="O64" t="str">
            <v>EUR</v>
          </cell>
          <cell r="P64" t="str">
            <v>set</v>
          </cell>
          <cell r="Q64" t="str">
            <v>BP.One.40.G.X.BK</v>
          </cell>
          <cell r="R64" t="str">
            <v>TP.X.40.G.X.BK</v>
          </cell>
          <cell r="S64" t="str">
            <v>MT.1Fx.Mount</v>
          </cell>
          <cell r="T64" t="str">
            <v>FP.M.X.X.S.BK</v>
          </cell>
          <cell r="U64" t="str">
            <v>CP.X.X.G.S.BK</v>
          </cell>
          <cell r="V64" t="str">
            <v>FJ.IN.ST.40pg</v>
          </cell>
          <cell r="W64" t="str">
            <v>FJ.Box.ST</v>
          </cell>
          <cell r="X64" t="str">
            <v>FJ.Box.SL</v>
          </cell>
        </row>
        <row r="65">
          <cell r="A65">
            <v>8720681605081</v>
          </cell>
          <cell r="B65" t="str">
            <v>ST.One.40.G.S.SS BK</v>
          </cell>
          <cell r="C65" t="str">
            <v>FritsJurgens Set - System One 40 mm Class G - squared - stainless steel plates+black pivot covers</v>
          </cell>
          <cell r="D65">
            <v>554.9</v>
          </cell>
          <cell r="E65">
            <v>3.62</v>
          </cell>
          <cell r="F65" t="str">
            <v>kg</v>
          </cell>
          <cell r="G65">
            <v>13.4</v>
          </cell>
          <cell r="H65">
            <v>21.8</v>
          </cell>
          <cell r="I65">
            <v>35</v>
          </cell>
          <cell r="J65" t="str">
            <v>cm</v>
          </cell>
          <cell r="K65">
            <v>0</v>
          </cell>
          <cell r="L65" t="str">
            <v>pcs</v>
          </cell>
          <cell r="M65" t="str">
            <v>83021000</v>
          </cell>
          <cell r="N65">
            <v>1.5009999999999999</v>
          </cell>
          <cell r="O65" t="str">
            <v>EUR</v>
          </cell>
          <cell r="P65" t="str">
            <v>set</v>
          </cell>
          <cell r="Q65" t="str">
            <v>BP.One.40.G.X.BK</v>
          </cell>
          <cell r="R65" t="str">
            <v>TP.X.40.G.X.BK</v>
          </cell>
          <cell r="S65" t="str">
            <v>MT.1Fx.Mount</v>
          </cell>
          <cell r="T65" t="str">
            <v>FP.M.X.X.S.SS</v>
          </cell>
          <cell r="U65" t="str">
            <v>CP.X.X.G.S.SS</v>
          </cell>
          <cell r="V65" t="str">
            <v>FJ.IN.ST.40pg</v>
          </cell>
          <cell r="W65" t="str">
            <v>FJ.Box.ST</v>
          </cell>
          <cell r="X65" t="str">
            <v>FJ.Box.SL</v>
          </cell>
        </row>
        <row r="66">
          <cell r="A66">
            <v>8720681605135</v>
          </cell>
          <cell r="B66" t="str">
            <v>ST.One.40.G.S.BK SS</v>
          </cell>
          <cell r="C66" t="str">
            <v>FritsJurgens Set - System One 40 mm Class G - squared - black plates+stainless steel pivot covers</v>
          </cell>
          <cell r="D66">
            <v>563.6</v>
          </cell>
          <cell r="E66">
            <v>3.62</v>
          </cell>
          <cell r="F66" t="str">
            <v>kg</v>
          </cell>
          <cell r="G66">
            <v>13.4</v>
          </cell>
          <cell r="H66">
            <v>21.8</v>
          </cell>
          <cell r="I66">
            <v>35</v>
          </cell>
          <cell r="J66" t="str">
            <v>cm</v>
          </cell>
          <cell r="K66">
            <v>0</v>
          </cell>
          <cell r="L66" t="str">
            <v>pcs</v>
          </cell>
          <cell r="M66" t="str">
            <v>83021000</v>
          </cell>
          <cell r="N66">
            <v>1.5009999999999999</v>
          </cell>
          <cell r="O66" t="str">
            <v>EUR</v>
          </cell>
          <cell r="P66" t="str">
            <v>set</v>
          </cell>
          <cell r="Q66" t="str">
            <v>BP.One.40.G.X.SS</v>
          </cell>
          <cell r="R66" t="str">
            <v>TP.X.40.G.X.SS</v>
          </cell>
          <cell r="S66" t="str">
            <v>MT.1Fx.Mount</v>
          </cell>
          <cell r="T66" t="str">
            <v>FP.M.X.X.S.BK</v>
          </cell>
          <cell r="U66" t="str">
            <v>CP.X.X.G.S.BK</v>
          </cell>
          <cell r="V66" t="str">
            <v>FJ.IN.ST.40pg</v>
          </cell>
          <cell r="W66" t="str">
            <v>FJ.Box.ST</v>
          </cell>
          <cell r="X66" t="str">
            <v>FJ.Box.SL</v>
          </cell>
        </row>
        <row r="67">
          <cell r="A67">
            <v>8720681604961</v>
          </cell>
          <cell r="B67" t="str">
            <v>ST.One.40.G.S.SS</v>
          </cell>
          <cell r="C67" t="str">
            <v>FritsJurgens Set - System One 40 mm Class G - squared - stainless steel</v>
          </cell>
          <cell r="D67">
            <v>543.9</v>
          </cell>
          <cell r="E67">
            <v>3.62</v>
          </cell>
          <cell r="F67" t="str">
            <v>kg</v>
          </cell>
          <cell r="G67">
            <v>13.4</v>
          </cell>
          <cell r="H67">
            <v>21.8</v>
          </cell>
          <cell r="I67">
            <v>35</v>
          </cell>
          <cell r="J67" t="str">
            <v>cm</v>
          </cell>
          <cell r="K67">
            <v>0</v>
          </cell>
          <cell r="L67" t="str">
            <v>pcs</v>
          </cell>
          <cell r="M67" t="str">
            <v>83021000</v>
          </cell>
          <cell r="N67">
            <v>1.5009999999999999</v>
          </cell>
          <cell r="O67" t="str">
            <v>EUR</v>
          </cell>
          <cell r="P67" t="str">
            <v>set</v>
          </cell>
          <cell r="Q67" t="str">
            <v>BP.One.40.G.X.SS</v>
          </cell>
          <cell r="R67" t="str">
            <v>TP.X.40.G.X.SS</v>
          </cell>
          <cell r="S67" t="str">
            <v>MT.1Fx.Mount</v>
          </cell>
          <cell r="T67" t="str">
            <v>FP.M.X.X.S.SS</v>
          </cell>
          <cell r="U67" t="str">
            <v>CP.X.X.G.S.SS</v>
          </cell>
          <cell r="V67" t="str">
            <v>FJ.IN.ST.40pg</v>
          </cell>
          <cell r="W67" t="str">
            <v>FJ.Box.ST</v>
          </cell>
          <cell r="X67" t="str">
            <v>FJ.Box.SL</v>
          </cell>
        </row>
        <row r="68">
          <cell r="A68">
            <v>8720681605111</v>
          </cell>
          <cell r="B68" t="str">
            <v>ST.One.40.G.SN.SS BK</v>
          </cell>
          <cell r="C68" t="str">
            <v>FritsJurgens Set - System One 40 mm Class G - squared NA - stainless steel plates+black pivot covers</v>
          </cell>
          <cell r="D68">
            <v>542.5</v>
          </cell>
          <cell r="E68">
            <v>3.62</v>
          </cell>
          <cell r="F68" t="str">
            <v>kg</v>
          </cell>
          <cell r="G68">
            <v>13.4</v>
          </cell>
          <cell r="H68">
            <v>21.8</v>
          </cell>
          <cell r="I68">
            <v>35</v>
          </cell>
          <cell r="J68" t="str">
            <v>cm</v>
          </cell>
          <cell r="K68">
            <v>0</v>
          </cell>
          <cell r="L68" t="str">
            <v>pcs</v>
          </cell>
          <cell r="M68" t="str">
            <v>83021000</v>
          </cell>
          <cell r="N68">
            <v>1.5009999999999999</v>
          </cell>
          <cell r="O68" t="str">
            <v>EUR</v>
          </cell>
          <cell r="P68" t="str">
            <v>set</v>
          </cell>
          <cell r="Q68" t="str">
            <v>BP.One.40.G.X.BK</v>
          </cell>
          <cell r="R68" t="str">
            <v>TP.X.40.G.X.BK</v>
          </cell>
          <cell r="S68" t="str">
            <v>MT.1Fx.Mount</v>
          </cell>
          <cell r="T68" t="str">
            <v>FP.M.X.X.SN.SS</v>
          </cell>
          <cell r="U68" t="str">
            <v>CP.X.X.G.S.SS</v>
          </cell>
          <cell r="V68" t="str">
            <v>FJ.IN.ST.40pg</v>
          </cell>
          <cell r="W68" t="str">
            <v>FJ.Box.ST</v>
          </cell>
          <cell r="X68" t="str">
            <v>FJ.Box.SL</v>
          </cell>
        </row>
        <row r="69">
          <cell r="A69">
            <v>8720681604992</v>
          </cell>
          <cell r="B69" t="str">
            <v>ST.One.40.G.SN.SS</v>
          </cell>
          <cell r="C69" t="str">
            <v>FritsJurgens Set - System One 40 mm Class G - squared NA - stainless steel</v>
          </cell>
          <cell r="D69">
            <v>531.5</v>
          </cell>
          <cell r="E69">
            <v>3.62</v>
          </cell>
          <cell r="F69" t="str">
            <v>kg</v>
          </cell>
          <cell r="G69">
            <v>13.4</v>
          </cell>
          <cell r="H69">
            <v>21.8</v>
          </cell>
          <cell r="I69">
            <v>35</v>
          </cell>
          <cell r="J69" t="str">
            <v>cm</v>
          </cell>
          <cell r="K69">
            <v>0</v>
          </cell>
          <cell r="L69" t="str">
            <v>pcs</v>
          </cell>
          <cell r="M69" t="str">
            <v>83021000</v>
          </cell>
          <cell r="N69">
            <v>1.5009999999999999</v>
          </cell>
          <cell r="O69" t="str">
            <v>EUR</v>
          </cell>
          <cell r="P69" t="str">
            <v>set</v>
          </cell>
          <cell r="Q69" t="str">
            <v>BP.One.40.G.X.SS</v>
          </cell>
          <cell r="R69" t="str">
            <v>TP.X.40.G.X.SS</v>
          </cell>
          <cell r="S69" t="str">
            <v>MT.1Fx.Mount</v>
          </cell>
          <cell r="T69" t="str">
            <v>FP.M.X.X.SN.SS</v>
          </cell>
          <cell r="U69" t="str">
            <v>CP.X.X.G.S.SS</v>
          </cell>
          <cell r="V69" t="str">
            <v>FJ.IN.ST.40pg</v>
          </cell>
          <cell r="W69" t="str">
            <v>FJ.Box.ST</v>
          </cell>
          <cell r="X69" t="str">
            <v>FJ.Box.SL</v>
          </cell>
        </row>
        <row r="70">
          <cell r="A70">
            <v>8720681607696</v>
          </cell>
          <cell r="B70" t="str">
            <v>ST.One.40.G.FR.SS BK</v>
          </cell>
          <cell r="C70" t="str">
            <v>FritsJurgens Set - System One 40 mm Class G - Flush rounded - stainless steel plates+black pivot covers</v>
          </cell>
          <cell r="D70">
            <v>554.9</v>
          </cell>
          <cell r="E70">
            <v>3.5830000000000002</v>
          </cell>
          <cell r="F70" t="str">
            <v>kg</v>
          </cell>
          <cell r="G70">
            <v>13.4</v>
          </cell>
          <cell r="H70">
            <v>21.8</v>
          </cell>
          <cell r="I70">
            <v>35</v>
          </cell>
          <cell r="J70" t="str">
            <v>cm</v>
          </cell>
          <cell r="K70">
            <v>0</v>
          </cell>
          <cell r="L70" t="str">
            <v>pcs</v>
          </cell>
          <cell r="M70" t="str">
            <v>83021000</v>
          </cell>
          <cell r="N70">
            <v>1.48</v>
          </cell>
          <cell r="O70" t="str">
            <v>EUR</v>
          </cell>
          <cell r="P70" t="str">
            <v>set</v>
          </cell>
          <cell r="Q70" t="str">
            <v>BP.One.40.G.X.BK</v>
          </cell>
          <cell r="R70" t="str">
            <v>TP.X.40.G.X.BK</v>
          </cell>
          <cell r="S70" t="str">
            <v>MT.1Fx.Mount</v>
          </cell>
          <cell r="T70" t="str">
            <v>FP.M.X.X.FR.SS</v>
          </cell>
          <cell r="U70" t="str">
            <v>CP.X.X.G.S.SS</v>
          </cell>
          <cell r="V70" t="str">
            <v>FJ.IN.ST.32pg</v>
          </cell>
          <cell r="W70" t="str">
            <v>FJ.Box.ST</v>
          </cell>
          <cell r="X70" t="str">
            <v>FJ.Box.SL</v>
          </cell>
        </row>
        <row r="71">
          <cell r="A71">
            <v>8720681607689</v>
          </cell>
          <cell r="B71" t="str">
            <v>ST.One.40.G.FR.SS</v>
          </cell>
          <cell r="C71" t="str">
            <v>FritsJurgens Set - System One 40 mm Class G - Flush rounded - stainless steel</v>
          </cell>
          <cell r="D71">
            <v>543.9</v>
          </cell>
          <cell r="E71">
            <v>3.5830000000000002</v>
          </cell>
          <cell r="F71" t="str">
            <v>kg</v>
          </cell>
          <cell r="G71">
            <v>13.4</v>
          </cell>
          <cell r="H71">
            <v>21.8</v>
          </cell>
          <cell r="I71">
            <v>35</v>
          </cell>
          <cell r="J71" t="str">
            <v>cm</v>
          </cell>
          <cell r="K71">
            <v>0</v>
          </cell>
          <cell r="L71" t="str">
            <v>pcs</v>
          </cell>
          <cell r="M71" t="str">
            <v>83021000</v>
          </cell>
          <cell r="N71">
            <v>1.48</v>
          </cell>
          <cell r="O71" t="str">
            <v>EUR</v>
          </cell>
          <cell r="P71" t="str">
            <v>set</v>
          </cell>
          <cell r="Q71" t="str">
            <v>BP.One.40.G.X.SS</v>
          </cell>
          <cell r="R71" t="str">
            <v>TP.X.40.G.X.SS</v>
          </cell>
          <cell r="S71" t="str">
            <v>MT.1Fx.Mount</v>
          </cell>
          <cell r="T71" t="str">
            <v>FP.M.X.X.FR.SS</v>
          </cell>
          <cell r="U71" t="str">
            <v>CP.X.X.G.S.SS</v>
          </cell>
          <cell r="V71" t="str">
            <v>FJ.IN.ST.32pg</v>
          </cell>
          <cell r="W71" t="str">
            <v>FJ.Box.ST</v>
          </cell>
          <cell r="X71" t="str">
            <v>FJ.Box.SL</v>
          </cell>
        </row>
        <row r="72">
          <cell r="A72">
            <v>8720681607634</v>
          </cell>
          <cell r="B72" t="str">
            <v>ST.One.40.G.FS.SS BK</v>
          </cell>
          <cell r="C72" t="str">
            <v>FritsJurgens Set - System One 40 mm Class G - Flush squared - stainless steel plates+black pivot covers</v>
          </cell>
          <cell r="D72">
            <v>554.9</v>
          </cell>
          <cell r="E72">
            <v>3.5859999999999999</v>
          </cell>
          <cell r="F72" t="str">
            <v>kg</v>
          </cell>
          <cell r="G72">
            <v>13.4</v>
          </cell>
          <cell r="H72">
            <v>21.8</v>
          </cell>
          <cell r="I72">
            <v>35</v>
          </cell>
          <cell r="J72" t="str">
            <v>cm</v>
          </cell>
          <cell r="K72">
            <v>0</v>
          </cell>
          <cell r="L72" t="str">
            <v>pcs</v>
          </cell>
          <cell r="M72" t="str">
            <v>83021000</v>
          </cell>
          <cell r="N72">
            <v>1.4830000000000001</v>
          </cell>
          <cell r="O72" t="str">
            <v>EUR</v>
          </cell>
          <cell r="P72" t="str">
            <v>set</v>
          </cell>
          <cell r="Q72" t="str">
            <v>BP.One.40.G.X.BK</v>
          </cell>
          <cell r="R72" t="str">
            <v>TP.X.40.G.X.BK</v>
          </cell>
          <cell r="S72" t="str">
            <v>MT.1Fx.Mount</v>
          </cell>
          <cell r="T72" t="str">
            <v>FP.M.X.X.FS.SS</v>
          </cell>
          <cell r="U72" t="str">
            <v>CP.X.X.G.S.SS</v>
          </cell>
          <cell r="V72" t="str">
            <v>FJ.IN.ST.32pg</v>
          </cell>
          <cell r="W72" t="str">
            <v>FJ.Box.ST</v>
          </cell>
          <cell r="X72" t="str">
            <v>FJ.Box.SL</v>
          </cell>
        </row>
        <row r="73">
          <cell r="A73">
            <v>8720681607627</v>
          </cell>
          <cell r="B73" t="str">
            <v>ST.One.40.G.FS.SS</v>
          </cell>
          <cell r="C73" t="str">
            <v>FritsJurgens Set - System One 40 mm Class G - Flush squared - stainless steel</v>
          </cell>
          <cell r="D73">
            <v>543.9</v>
          </cell>
          <cell r="E73">
            <v>3.5859999999999999</v>
          </cell>
          <cell r="F73" t="str">
            <v>kg</v>
          </cell>
          <cell r="G73">
            <v>13.4</v>
          </cell>
          <cell r="H73">
            <v>21.8</v>
          </cell>
          <cell r="I73">
            <v>35</v>
          </cell>
          <cell r="J73" t="str">
            <v>cm</v>
          </cell>
          <cell r="K73">
            <v>0</v>
          </cell>
          <cell r="L73" t="str">
            <v>pcs</v>
          </cell>
          <cell r="M73" t="str">
            <v>83021000</v>
          </cell>
          <cell r="N73">
            <v>1.4830000000000001</v>
          </cell>
          <cell r="O73" t="str">
            <v>EUR</v>
          </cell>
          <cell r="P73" t="str">
            <v>set</v>
          </cell>
          <cell r="Q73" t="str">
            <v>BP.One.40.G.X.SS</v>
          </cell>
          <cell r="R73" t="str">
            <v>TP.X.40.G.X.SS</v>
          </cell>
          <cell r="S73" t="str">
            <v>MT.1Fx.Mount</v>
          </cell>
          <cell r="T73" t="str">
            <v>FP.M.X.X.FS.SS</v>
          </cell>
          <cell r="U73" t="str">
            <v>CP.X.X.G.S.SS</v>
          </cell>
          <cell r="V73" t="str">
            <v>FJ.IN.ST.32pg</v>
          </cell>
          <cell r="W73" t="str">
            <v>FJ.Box.ST</v>
          </cell>
          <cell r="X73" t="str">
            <v>FJ.Box.SL</v>
          </cell>
        </row>
        <row r="74">
          <cell r="A74">
            <v>8720681604794</v>
          </cell>
          <cell r="B74" t="str">
            <v>ST.One.70.G.R.BK</v>
          </cell>
          <cell r="C74" t="str">
            <v>FritsJurgens Set - System One 70 mm Class G - round - black</v>
          </cell>
          <cell r="D74">
            <v>549.29999999999995</v>
          </cell>
          <cell r="E74">
            <v>3.5510000000000002</v>
          </cell>
          <cell r="F74" t="str">
            <v>kg</v>
          </cell>
          <cell r="G74">
            <v>13.4</v>
          </cell>
          <cell r="H74">
            <v>21.8</v>
          </cell>
          <cell r="I74">
            <v>35</v>
          </cell>
          <cell r="J74" t="str">
            <v>cm</v>
          </cell>
          <cell r="K74">
            <v>0</v>
          </cell>
          <cell r="L74" t="str">
            <v>pcs</v>
          </cell>
          <cell r="M74" t="str">
            <v>83021000</v>
          </cell>
          <cell r="N74">
            <v>1.4339999999999999</v>
          </cell>
          <cell r="O74" t="str">
            <v>EUR</v>
          </cell>
          <cell r="P74" t="str">
            <v>set</v>
          </cell>
          <cell r="Q74" t="str">
            <v>BP.One.70.G.X.XX</v>
          </cell>
          <cell r="R74" t="str">
            <v>TP.X.70.G.X.XX</v>
          </cell>
          <cell r="S74" t="str">
            <v>MT.1Fx.Mount</v>
          </cell>
          <cell r="T74" t="str">
            <v>FP.M.X.X.R.BK</v>
          </cell>
          <cell r="U74" t="str">
            <v>CP.X.X.G.S.BK</v>
          </cell>
          <cell r="V74" t="str">
            <v>FJ.IN.ST.40pg</v>
          </cell>
          <cell r="W74" t="str">
            <v>FJ.Box.ST</v>
          </cell>
          <cell r="X74" t="str">
            <v>FJ.Box.SL</v>
          </cell>
        </row>
        <row r="75">
          <cell r="A75">
            <v>8720681604619</v>
          </cell>
          <cell r="B75" t="str">
            <v>ST.One.70.G.R.SS</v>
          </cell>
          <cell r="C75" t="str">
            <v>FritsJurgens Set - System One 70 mm Class G - round - stainless steel</v>
          </cell>
          <cell r="D75">
            <v>528.5</v>
          </cell>
          <cell r="E75">
            <v>3.5539999999999998</v>
          </cell>
          <cell r="F75" t="str">
            <v>kg</v>
          </cell>
          <cell r="G75">
            <v>13.4</v>
          </cell>
          <cell r="H75">
            <v>21.8</v>
          </cell>
          <cell r="I75">
            <v>35</v>
          </cell>
          <cell r="J75" t="str">
            <v>cm</v>
          </cell>
          <cell r="K75">
            <v>0</v>
          </cell>
          <cell r="L75" t="str">
            <v>pcs</v>
          </cell>
          <cell r="M75" t="str">
            <v>83021000</v>
          </cell>
          <cell r="N75">
            <v>1.4370000000000001</v>
          </cell>
          <cell r="O75" t="str">
            <v>EUR</v>
          </cell>
          <cell r="P75" t="str">
            <v>set</v>
          </cell>
          <cell r="Q75" t="str">
            <v>BP.One.70.G.X.XX</v>
          </cell>
          <cell r="R75" t="str">
            <v>TP.X.70.G.X.XX</v>
          </cell>
          <cell r="S75" t="str">
            <v>MT.1Fx.Mount</v>
          </cell>
          <cell r="T75" t="str">
            <v>FP.M.X.X.R.SS</v>
          </cell>
          <cell r="U75" t="str">
            <v>CP.X.X.G.S.SS</v>
          </cell>
          <cell r="V75" t="str">
            <v>FJ.IN.ST.40pg</v>
          </cell>
          <cell r="W75" t="str">
            <v>FJ.Box.ST</v>
          </cell>
          <cell r="X75" t="str">
            <v>FJ.Box.SL</v>
          </cell>
        </row>
        <row r="76">
          <cell r="A76">
            <v>8720681604763</v>
          </cell>
          <cell r="B76" t="str">
            <v>ST.One.70.G.S.BK</v>
          </cell>
          <cell r="C76" t="str">
            <v>FritsJurgens Set - System One 70 mm Class G - squared - black</v>
          </cell>
          <cell r="D76">
            <v>535.70000000000005</v>
          </cell>
          <cell r="E76">
            <v>3.4860000000000002</v>
          </cell>
          <cell r="F76" t="str">
            <v>kg</v>
          </cell>
          <cell r="G76">
            <v>13.4</v>
          </cell>
          <cell r="H76">
            <v>21.8</v>
          </cell>
          <cell r="I76">
            <v>35</v>
          </cell>
          <cell r="J76" t="str">
            <v>cm</v>
          </cell>
          <cell r="K76">
            <v>0</v>
          </cell>
          <cell r="L76" t="str">
            <v>pcs</v>
          </cell>
          <cell r="M76" t="str">
            <v>83021000</v>
          </cell>
          <cell r="N76">
            <v>1.363</v>
          </cell>
          <cell r="O76" t="str">
            <v>EUR</v>
          </cell>
          <cell r="P76" t="str">
            <v>set</v>
          </cell>
          <cell r="Q76" t="str">
            <v>BP.One.70.G.X.XX</v>
          </cell>
          <cell r="R76" t="str">
            <v>TP.X.70.G.X.XX</v>
          </cell>
          <cell r="S76" t="str">
            <v>MT.1Fx.Mount</v>
          </cell>
          <cell r="T76" t="str">
            <v>FP.M.X.X.S.BK</v>
          </cell>
          <cell r="U76" t="str">
            <v>CP.X.X.G.S.BK</v>
          </cell>
          <cell r="V76" t="str">
            <v>FJ.IN.ST.40pg</v>
          </cell>
          <cell r="W76" t="str">
            <v>FJ.Box.ST</v>
          </cell>
          <cell r="X76" t="str">
            <v>FJ.Box.SL</v>
          </cell>
        </row>
        <row r="77">
          <cell r="A77">
            <v>8720681604640</v>
          </cell>
          <cell r="B77" t="str">
            <v>ST.One.70.G.SN.SS</v>
          </cell>
          <cell r="C77" t="str">
            <v>FritsJurgens Set - System One 70 mm Class G - squared NA - stainless steel</v>
          </cell>
          <cell r="D77">
            <v>503.6</v>
          </cell>
          <cell r="E77">
            <v>3.4860000000000002</v>
          </cell>
          <cell r="F77" t="str">
            <v>kg</v>
          </cell>
          <cell r="G77">
            <v>13.4</v>
          </cell>
          <cell r="H77">
            <v>21.8</v>
          </cell>
          <cell r="I77">
            <v>35</v>
          </cell>
          <cell r="J77" t="str">
            <v>cm</v>
          </cell>
          <cell r="K77">
            <v>0</v>
          </cell>
          <cell r="L77" t="str">
            <v>pcs</v>
          </cell>
          <cell r="M77" t="str">
            <v>83021000</v>
          </cell>
          <cell r="N77">
            <v>1.363</v>
          </cell>
          <cell r="O77" t="str">
            <v>EUR</v>
          </cell>
          <cell r="P77" t="str">
            <v>set</v>
          </cell>
          <cell r="Q77" t="str">
            <v>BP.One.70.G.X.XX</v>
          </cell>
          <cell r="R77" t="str">
            <v>TP.X.70.G.X.XX</v>
          </cell>
          <cell r="S77" t="str">
            <v>MT.1Fx.Mount</v>
          </cell>
          <cell r="T77" t="str">
            <v>FP.M.X.X.SN.SS</v>
          </cell>
          <cell r="U77" t="str">
            <v>CP.X.X.G.S.SS</v>
          </cell>
          <cell r="V77" t="str">
            <v>FJ.IN.ST.40pg</v>
          </cell>
          <cell r="W77" t="str">
            <v>FJ.Box.ST</v>
          </cell>
          <cell r="X77" t="str">
            <v>FJ.Box.SL</v>
          </cell>
        </row>
        <row r="78">
          <cell r="A78">
            <v>8720681607580</v>
          </cell>
          <cell r="B78" t="str">
            <v>ST.One.70.G.FR.SS</v>
          </cell>
          <cell r="C78" t="str">
            <v>FritsJurgens Set - System One 70 mm Class G - Flush rounded - stainless steel</v>
          </cell>
          <cell r="D78">
            <v>516</v>
          </cell>
          <cell r="E78">
            <v>3.4489999999999998</v>
          </cell>
          <cell r="F78" t="str">
            <v>kg</v>
          </cell>
          <cell r="G78">
            <v>13.4</v>
          </cell>
          <cell r="H78">
            <v>21.8</v>
          </cell>
          <cell r="I78">
            <v>35</v>
          </cell>
          <cell r="J78" t="str">
            <v>cm</v>
          </cell>
          <cell r="K78">
            <v>0</v>
          </cell>
          <cell r="L78" t="str">
            <v>pcs</v>
          </cell>
          <cell r="M78" t="str">
            <v>83021000</v>
          </cell>
          <cell r="N78">
            <v>1.3420000000000001</v>
          </cell>
          <cell r="O78" t="str">
            <v>EUR</v>
          </cell>
          <cell r="P78" t="str">
            <v>set</v>
          </cell>
          <cell r="Q78" t="str">
            <v>BP.One.70.G.X.XX</v>
          </cell>
          <cell r="R78" t="str">
            <v>TP.X.70.G.X.XX</v>
          </cell>
          <cell r="S78" t="str">
            <v>MT.1Fx.Mount</v>
          </cell>
          <cell r="T78" t="str">
            <v>FP.M.X.X.FR.SS</v>
          </cell>
          <cell r="U78" t="str">
            <v>CP.X.X.G.S.SS</v>
          </cell>
          <cell r="V78" t="str">
            <v>FJ.IN.ST.32pg</v>
          </cell>
          <cell r="W78" t="str">
            <v>FJ.Box.ST</v>
          </cell>
          <cell r="X78" t="str">
            <v>FJ.Box.SL</v>
          </cell>
        </row>
        <row r="79">
          <cell r="A79">
            <v>8720681607573</v>
          </cell>
          <cell r="B79" t="str">
            <v>ST.One.70.G.FS.SS</v>
          </cell>
          <cell r="C79" t="str">
            <v>FritsJurgens Set - System One 70 mm Class G - Flush squared - stainless steel</v>
          </cell>
          <cell r="D79">
            <v>516</v>
          </cell>
          <cell r="E79">
            <v>3.452</v>
          </cell>
          <cell r="F79" t="str">
            <v>kg</v>
          </cell>
          <cell r="G79">
            <v>13.4</v>
          </cell>
          <cell r="H79">
            <v>21.8</v>
          </cell>
          <cell r="I79">
            <v>35</v>
          </cell>
          <cell r="J79" t="str">
            <v>cm</v>
          </cell>
          <cell r="K79">
            <v>0</v>
          </cell>
          <cell r="L79" t="str">
            <v>pcs</v>
          </cell>
          <cell r="M79" t="str">
            <v>83021000</v>
          </cell>
          <cell r="N79">
            <v>1.345</v>
          </cell>
          <cell r="O79" t="str">
            <v>EUR</v>
          </cell>
          <cell r="P79" t="str">
            <v>set</v>
          </cell>
          <cell r="Q79" t="str">
            <v>BP.One.70.G.X.XX</v>
          </cell>
          <cell r="R79" t="str">
            <v>TP.X.70.G.X.XX</v>
          </cell>
          <cell r="S79" t="str">
            <v>MT.1Fx.Mount</v>
          </cell>
          <cell r="T79" t="str">
            <v>FP.M.X.X.FS.SS</v>
          </cell>
          <cell r="U79" t="str">
            <v>CP.X.X.G.S.SS</v>
          </cell>
          <cell r="V79" t="str">
            <v>FJ.IN.ST.32pg</v>
          </cell>
          <cell r="W79" t="str">
            <v>FJ.Box.ST</v>
          </cell>
          <cell r="X79" t="str">
            <v>FJ.Box.SL</v>
          </cell>
        </row>
        <row r="80">
          <cell r="A80">
            <v>8719325751239</v>
          </cell>
          <cell r="B80" t="str">
            <v>ST.M+.40.AA.R.BK</v>
          </cell>
          <cell r="C80" t="str">
            <v>FritsJurgens Set - System M+ 40 mm Class AA - round - black</v>
          </cell>
          <cell r="D80">
            <v>1063.0999999999999</v>
          </cell>
          <cell r="E80">
            <v>6.1029999999999998</v>
          </cell>
          <cell r="F80" t="str">
            <v>kg</v>
          </cell>
          <cell r="G80">
            <v>13.4</v>
          </cell>
          <cell r="H80">
            <v>21.8</v>
          </cell>
          <cell r="I80">
            <v>35</v>
          </cell>
          <cell r="J80" t="str">
            <v>cm</v>
          </cell>
          <cell r="K80">
            <v>0</v>
          </cell>
          <cell r="L80" t="str">
            <v>pcs</v>
          </cell>
          <cell r="M80" t="str">
            <v>83026000</v>
          </cell>
          <cell r="N80">
            <v>4.0780000000000003</v>
          </cell>
          <cell r="O80" t="str">
            <v>EUR</v>
          </cell>
          <cell r="P80" t="str">
            <v>set</v>
          </cell>
          <cell r="Q80" t="str">
            <v>BP.M+.40.AA.X.BK</v>
          </cell>
          <cell r="R80" t="str">
            <v>TP.X.40.B.X.BK</v>
          </cell>
          <cell r="S80" t="str">
            <v>MT.M+.Mount</v>
          </cell>
          <cell r="T80" t="str">
            <v>FP.M.X.X.R.BK</v>
          </cell>
          <cell r="U80" t="str">
            <v>CP.X.X.B.S.BK</v>
          </cell>
          <cell r="V80" t="str">
            <v>FJ.IN.ST.52pg</v>
          </cell>
          <cell r="W80" t="str">
            <v>FJ.Box.ST</v>
          </cell>
          <cell r="X80" t="str">
            <v>FJ.Box.SL</v>
          </cell>
        </row>
        <row r="81">
          <cell r="A81">
            <v>8719325751697</v>
          </cell>
          <cell r="B81" t="str">
            <v>ST.M+.40.AA.R.SS BK</v>
          </cell>
          <cell r="C81" t="str">
            <v>FritsJurgens Set - System M+ 40 mm Class AA - round - stainless steel plates+black pivot covers</v>
          </cell>
          <cell r="D81">
            <v>1042.2</v>
          </cell>
          <cell r="E81">
            <v>6.1050000000000004</v>
          </cell>
          <cell r="F81" t="str">
            <v>kg</v>
          </cell>
          <cell r="G81">
            <v>13.4</v>
          </cell>
          <cell r="H81">
            <v>21.8</v>
          </cell>
          <cell r="I81">
            <v>35</v>
          </cell>
          <cell r="J81" t="str">
            <v>cm</v>
          </cell>
          <cell r="K81">
            <v>0</v>
          </cell>
          <cell r="L81" t="str">
            <v>pcs</v>
          </cell>
          <cell r="M81" t="str">
            <v>83026000</v>
          </cell>
          <cell r="N81">
            <v>4.08</v>
          </cell>
          <cell r="O81" t="str">
            <v>EUR</v>
          </cell>
          <cell r="P81" t="str">
            <v>set</v>
          </cell>
          <cell r="Q81" t="str">
            <v>BP.M+.40.AA.X.BK</v>
          </cell>
          <cell r="R81" t="str">
            <v>TP.X.40.B.X.BK</v>
          </cell>
          <cell r="S81" t="str">
            <v>MT.M+.Mount</v>
          </cell>
          <cell r="T81" t="str">
            <v>FP.M.X.X.R.SS</v>
          </cell>
          <cell r="U81" t="str">
            <v>CP.X.X.B.S.SS</v>
          </cell>
          <cell r="V81" t="str">
            <v>FJ.IN.ST.52pg</v>
          </cell>
          <cell r="W81" t="str">
            <v>FJ.Box.ST</v>
          </cell>
          <cell r="X81" t="str">
            <v>FJ.Box.SL</v>
          </cell>
        </row>
        <row r="82">
          <cell r="A82">
            <v>8719325750676</v>
          </cell>
          <cell r="B82" t="str">
            <v>ST.M+.40.AA G.R.BK</v>
          </cell>
          <cell r="C82" t="str">
            <v>FritsJurgens Set - System M+ 40 mm Class AA (+TP.G) - round - black</v>
          </cell>
          <cell r="D82">
            <v>1127</v>
          </cell>
          <cell r="E82">
            <v>6.1029999999999998</v>
          </cell>
          <cell r="F82" t="str">
            <v>kg</v>
          </cell>
          <cell r="G82">
            <v>13.4</v>
          </cell>
          <cell r="H82">
            <v>21.8</v>
          </cell>
          <cell r="I82">
            <v>35</v>
          </cell>
          <cell r="J82" t="str">
            <v>cm</v>
          </cell>
          <cell r="K82">
            <v>0</v>
          </cell>
          <cell r="L82" t="str">
            <v>pcs</v>
          </cell>
          <cell r="M82" t="str">
            <v>83026000</v>
          </cell>
          <cell r="N82">
            <v>4.0780000000000003</v>
          </cell>
          <cell r="O82" t="str">
            <v>EUR</v>
          </cell>
          <cell r="P82" t="str">
            <v>set</v>
          </cell>
          <cell r="Q82" t="str">
            <v>BP.M+.40.AA.X.BK</v>
          </cell>
          <cell r="R82" t="str">
            <v>TP.X.40.G.X.BK</v>
          </cell>
          <cell r="S82" t="str">
            <v>MT.M+.Mount</v>
          </cell>
          <cell r="T82" t="str">
            <v>FP.M.X.X.R.BK</v>
          </cell>
          <cell r="U82" t="str">
            <v>CP.X.X.G.S.BK</v>
          </cell>
          <cell r="V82" t="str">
            <v>FJ.IN.ST.52pg</v>
          </cell>
          <cell r="W82" t="str">
            <v>FJ.Box.ST</v>
          </cell>
          <cell r="X82" t="str">
            <v>FJ.Box.SL</v>
          </cell>
        </row>
        <row r="83">
          <cell r="A83">
            <v>8719325751246</v>
          </cell>
          <cell r="B83" t="str">
            <v>ST.M+.40.AA.R.BK SS</v>
          </cell>
          <cell r="C83" t="str">
            <v>FritsJurgens Set - System M+ 40 mm Class AA - round - black plates+stainless steel pivot covers</v>
          </cell>
          <cell r="D83">
            <v>1051.5999999999999</v>
          </cell>
          <cell r="E83">
            <v>6.1029999999999998</v>
          </cell>
          <cell r="F83" t="str">
            <v>kg</v>
          </cell>
          <cell r="G83">
            <v>13.4</v>
          </cell>
          <cell r="H83">
            <v>21.8</v>
          </cell>
          <cell r="I83">
            <v>35</v>
          </cell>
          <cell r="J83" t="str">
            <v>cm</v>
          </cell>
          <cell r="K83">
            <v>0</v>
          </cell>
          <cell r="L83" t="str">
            <v>pcs</v>
          </cell>
          <cell r="M83" t="str">
            <v>83026000</v>
          </cell>
          <cell r="N83">
            <v>4.0780000000000003</v>
          </cell>
          <cell r="O83" t="str">
            <v>EUR</v>
          </cell>
          <cell r="P83" t="str">
            <v>set</v>
          </cell>
          <cell r="Q83" t="str">
            <v>BP.M+.40.AA.X.SS</v>
          </cell>
          <cell r="R83" t="str">
            <v>TP.X.40.B.X.SS</v>
          </cell>
          <cell r="S83" t="str">
            <v>MT.M+.Mount</v>
          </cell>
          <cell r="T83" t="str">
            <v>FP.M.X.X.R.BK</v>
          </cell>
          <cell r="U83" t="str">
            <v>CP.X.X.B.S.BK</v>
          </cell>
          <cell r="V83" t="str">
            <v>FJ.IN.ST.52pg</v>
          </cell>
          <cell r="W83" t="str">
            <v>FJ.Box.ST</v>
          </cell>
          <cell r="X83" t="str">
            <v>FJ.Box.SL</v>
          </cell>
        </row>
        <row r="84">
          <cell r="A84">
            <v>8719325750706</v>
          </cell>
          <cell r="B84" t="str">
            <v>ST.M+.40.AA G.R.SS BK</v>
          </cell>
          <cell r="C84" t="str">
            <v>FritsJurgens Set - System M+ 40 mm Class AA (+TP.G) - round - stainless steel plates+black pivot covers</v>
          </cell>
          <cell r="D84">
            <v>1106.2</v>
          </cell>
          <cell r="E84">
            <v>6.1059999999999999</v>
          </cell>
          <cell r="F84" t="str">
            <v>kg</v>
          </cell>
          <cell r="G84">
            <v>13.4</v>
          </cell>
          <cell r="H84">
            <v>21.8</v>
          </cell>
          <cell r="I84">
            <v>35</v>
          </cell>
          <cell r="J84" t="str">
            <v>cm</v>
          </cell>
          <cell r="K84">
            <v>0</v>
          </cell>
          <cell r="L84" t="str">
            <v>pcs</v>
          </cell>
          <cell r="M84" t="str">
            <v>83026000</v>
          </cell>
          <cell r="N84">
            <v>4.0810000000000004</v>
          </cell>
          <cell r="O84" t="str">
            <v>EUR</v>
          </cell>
          <cell r="P84" t="str">
            <v>set</v>
          </cell>
          <cell r="Q84" t="str">
            <v>BP.M+.40.AA.X.BK</v>
          </cell>
          <cell r="R84" t="str">
            <v>TP.X.40.G.X.BK</v>
          </cell>
          <cell r="S84" t="str">
            <v>MT.M+.Mount</v>
          </cell>
          <cell r="T84" t="str">
            <v>FP.M.X.X.R.SS</v>
          </cell>
          <cell r="U84" t="str">
            <v>CP.X.X.G.S.SS</v>
          </cell>
          <cell r="V84" t="str">
            <v>FJ.IN.ST.52pg</v>
          </cell>
          <cell r="W84" t="str">
            <v>FJ.Box.ST</v>
          </cell>
          <cell r="X84" t="str">
            <v>FJ.Box.SL</v>
          </cell>
        </row>
        <row r="85">
          <cell r="A85">
            <v>8719325750683</v>
          </cell>
          <cell r="B85" t="str">
            <v>ST.M+.40.AA G.R.BK SS</v>
          </cell>
          <cell r="C85" t="str">
            <v>FritsJurgens Set - System M+ 40 mm Class AA (+TP.G) - round - black plates+stainless steel pivot covers</v>
          </cell>
          <cell r="D85">
            <v>1116</v>
          </cell>
          <cell r="E85">
            <v>6.1029999999999998</v>
          </cell>
          <cell r="F85" t="str">
            <v>kg</v>
          </cell>
          <cell r="G85">
            <v>13.4</v>
          </cell>
          <cell r="H85">
            <v>21.8</v>
          </cell>
          <cell r="I85">
            <v>35</v>
          </cell>
          <cell r="J85" t="str">
            <v>cm</v>
          </cell>
          <cell r="K85">
            <v>0</v>
          </cell>
          <cell r="L85" t="str">
            <v>pcs</v>
          </cell>
          <cell r="M85" t="str">
            <v>83026000</v>
          </cell>
          <cell r="N85">
            <v>4.0780000000000003</v>
          </cell>
          <cell r="O85" t="str">
            <v>EUR</v>
          </cell>
          <cell r="P85" t="str">
            <v>set</v>
          </cell>
          <cell r="Q85" t="str">
            <v>BP.M+.40.AA.X.SS</v>
          </cell>
          <cell r="R85" t="str">
            <v>TP.X.40.G.X.SS</v>
          </cell>
          <cell r="S85" t="str">
            <v>MT.M+.Mount</v>
          </cell>
          <cell r="T85" t="str">
            <v>FP.M.X.X.R.BK</v>
          </cell>
          <cell r="U85" t="str">
            <v>CP.X.X.G.S.BK</v>
          </cell>
          <cell r="V85" t="str">
            <v>FJ.IN.ST.52pg</v>
          </cell>
          <cell r="W85" t="str">
            <v>FJ.Box.ST</v>
          </cell>
          <cell r="X85" t="str">
            <v>FJ.Box.SL</v>
          </cell>
        </row>
        <row r="86">
          <cell r="A86">
            <v>8719325750690</v>
          </cell>
          <cell r="B86" t="str">
            <v>ST.M+.40.AA G.R.SS</v>
          </cell>
          <cell r="C86" t="str">
            <v>FritsJurgens Set - System M+ 40 mm Class AA (+TP.G) - round - stainless steel</v>
          </cell>
          <cell r="D86">
            <v>1095.2</v>
          </cell>
          <cell r="E86">
            <v>6.1059999999999999</v>
          </cell>
          <cell r="F86" t="str">
            <v>kg</v>
          </cell>
          <cell r="G86">
            <v>13.4</v>
          </cell>
          <cell r="H86">
            <v>21.8</v>
          </cell>
          <cell r="I86">
            <v>35</v>
          </cell>
          <cell r="J86" t="str">
            <v>cm</v>
          </cell>
          <cell r="K86">
            <v>0</v>
          </cell>
          <cell r="L86" t="str">
            <v>pcs</v>
          </cell>
          <cell r="M86" t="str">
            <v>83026000</v>
          </cell>
          <cell r="N86">
            <v>4.0810000000000004</v>
          </cell>
          <cell r="O86" t="str">
            <v>EUR</v>
          </cell>
          <cell r="P86" t="str">
            <v>set</v>
          </cell>
          <cell r="Q86" t="str">
            <v>BP.M+.40.AA.X.SS</v>
          </cell>
          <cell r="R86" t="str">
            <v>TP.X.40.G.X.SS</v>
          </cell>
          <cell r="S86" t="str">
            <v>MT.M+.Mount</v>
          </cell>
          <cell r="T86" t="str">
            <v>FP.M.X.X.R.SS</v>
          </cell>
          <cell r="U86" t="str">
            <v>CP.X.X.G.S.SS</v>
          </cell>
          <cell r="V86" t="str">
            <v>FJ.IN.ST.52pg</v>
          </cell>
          <cell r="W86" t="str">
            <v>FJ.Box.ST</v>
          </cell>
          <cell r="X86" t="str">
            <v>FJ.Box.SL</v>
          </cell>
        </row>
        <row r="87">
          <cell r="A87">
            <v>8719325750713</v>
          </cell>
          <cell r="B87" t="str">
            <v>ST.M+.40.AA G.S.BK</v>
          </cell>
          <cell r="C87" t="str">
            <v>FritsJurgens Set - System M+ 40 mm Class AA (+TP.G) - squared - black</v>
          </cell>
          <cell r="D87">
            <v>1113.4000000000001</v>
          </cell>
          <cell r="E87">
            <v>6.0380000000000003</v>
          </cell>
          <cell r="F87" t="str">
            <v>kg</v>
          </cell>
          <cell r="G87">
            <v>13.4</v>
          </cell>
          <cell r="H87">
            <v>21.8</v>
          </cell>
          <cell r="I87">
            <v>35</v>
          </cell>
          <cell r="J87" t="str">
            <v>cm</v>
          </cell>
          <cell r="K87">
            <v>0</v>
          </cell>
          <cell r="L87" t="str">
            <v>pcs</v>
          </cell>
          <cell r="M87" t="str">
            <v>83026000</v>
          </cell>
          <cell r="N87">
            <v>4.0069999999999997</v>
          </cell>
          <cell r="O87" t="str">
            <v>EUR</v>
          </cell>
          <cell r="P87" t="str">
            <v>set</v>
          </cell>
          <cell r="Q87" t="str">
            <v>BP.M+.40.AA.X.BK</v>
          </cell>
          <cell r="R87" t="str">
            <v>TP.X.40.G.X.BK</v>
          </cell>
          <cell r="S87" t="str">
            <v>MT.M+.Mount</v>
          </cell>
          <cell r="T87" t="str">
            <v>FP.M.X.X.S.BK</v>
          </cell>
          <cell r="U87" t="str">
            <v>CP.X.X.G.S.BK</v>
          </cell>
          <cell r="V87" t="str">
            <v>FJ.IN.ST.52pg</v>
          </cell>
          <cell r="W87" t="str">
            <v>FJ.Box.ST</v>
          </cell>
          <cell r="X87" t="str">
            <v>FJ.Box.SL</v>
          </cell>
        </row>
        <row r="88">
          <cell r="A88">
            <v>8719325751116</v>
          </cell>
          <cell r="B88" t="str">
            <v>ST.M+.40.AA G.S.SS BK</v>
          </cell>
          <cell r="C88" t="str">
            <v>FritsJurgens Set - System M+ 40 mm Class AA (+TP.G) - squared - stainless steel plates+black pivot covers</v>
          </cell>
          <cell r="D88">
            <v>1093.7</v>
          </cell>
          <cell r="E88">
            <v>6.0380000000000003</v>
          </cell>
          <cell r="F88" t="str">
            <v>kg</v>
          </cell>
          <cell r="G88">
            <v>13.4</v>
          </cell>
          <cell r="H88">
            <v>21.8</v>
          </cell>
          <cell r="I88">
            <v>35</v>
          </cell>
          <cell r="J88" t="str">
            <v>cm</v>
          </cell>
          <cell r="K88">
            <v>0</v>
          </cell>
          <cell r="L88" t="str">
            <v>pcs</v>
          </cell>
          <cell r="M88" t="str">
            <v>83026000</v>
          </cell>
          <cell r="N88">
            <v>4.0069999999999997</v>
          </cell>
          <cell r="O88" t="str">
            <v>EUR</v>
          </cell>
          <cell r="P88" t="str">
            <v>set</v>
          </cell>
          <cell r="Q88" t="str">
            <v>BP.M+.40.AA.X.BK</v>
          </cell>
          <cell r="R88" t="str">
            <v>TP.X.40.G.X.BK</v>
          </cell>
          <cell r="S88" t="str">
            <v>MT.M+.Mount</v>
          </cell>
          <cell r="T88" t="str">
            <v>FP.M.X.X.S.SS</v>
          </cell>
          <cell r="U88" t="str">
            <v>CP.X.X.G.S.SS</v>
          </cell>
          <cell r="V88" t="str">
            <v>FJ.IN.ST.52pg</v>
          </cell>
          <cell r="W88" t="str">
            <v>FJ.Box.ST</v>
          </cell>
          <cell r="X88" t="str">
            <v>FJ.Box.SL</v>
          </cell>
        </row>
        <row r="89">
          <cell r="A89">
            <v>8719325751093</v>
          </cell>
          <cell r="B89" t="str">
            <v>ST.M+.40.AA G.S.BK SS</v>
          </cell>
          <cell r="C89" t="str">
            <v>FritsJurgens Set - System M+ 40 mm Class AA (+TP.G) - squared - black plates+stainless steel pivot covers</v>
          </cell>
          <cell r="D89">
            <v>1102.4000000000001</v>
          </cell>
          <cell r="E89">
            <v>6.0380000000000003</v>
          </cell>
          <cell r="F89" t="str">
            <v>kg</v>
          </cell>
          <cell r="G89">
            <v>13.4</v>
          </cell>
          <cell r="H89">
            <v>21.8</v>
          </cell>
          <cell r="I89">
            <v>35</v>
          </cell>
          <cell r="J89" t="str">
            <v>cm</v>
          </cell>
          <cell r="K89">
            <v>0</v>
          </cell>
          <cell r="L89" t="str">
            <v>pcs</v>
          </cell>
          <cell r="M89" t="str">
            <v>83026000</v>
          </cell>
          <cell r="N89">
            <v>4.0069999999999997</v>
          </cell>
          <cell r="O89" t="str">
            <v>EUR</v>
          </cell>
          <cell r="P89" t="str">
            <v>set</v>
          </cell>
          <cell r="Q89" t="str">
            <v>BP.M+.40.AA.X.SS</v>
          </cell>
          <cell r="R89" t="str">
            <v>TP.X.40.G.X.SS</v>
          </cell>
          <cell r="S89" t="str">
            <v>MT.M+.Mount</v>
          </cell>
          <cell r="T89" t="str">
            <v>FP.M.X.X.S.BK</v>
          </cell>
          <cell r="U89" t="str">
            <v>CP.X.X.G.S.BK</v>
          </cell>
          <cell r="V89" t="str">
            <v>FJ.IN.ST.52pg</v>
          </cell>
          <cell r="W89" t="str">
            <v>FJ.Box.ST</v>
          </cell>
          <cell r="X89" t="str">
            <v>FJ.Box.SL</v>
          </cell>
        </row>
        <row r="90">
          <cell r="A90">
            <v>8719325751109</v>
          </cell>
          <cell r="B90" t="str">
            <v>ST.M+.40.AA G.S.SS</v>
          </cell>
          <cell r="C90" t="str">
            <v>FritsJurgens Set - System M+ 40 mm Class AA (+TP.G) - squared - stainless steel</v>
          </cell>
          <cell r="D90">
            <v>1082.7</v>
          </cell>
          <cell r="E90">
            <v>6.0380000000000003</v>
          </cell>
          <cell r="F90" t="str">
            <v>kg</v>
          </cell>
          <cell r="G90">
            <v>13.4</v>
          </cell>
          <cell r="H90">
            <v>21.8</v>
          </cell>
          <cell r="I90">
            <v>35</v>
          </cell>
          <cell r="J90" t="str">
            <v>cm</v>
          </cell>
          <cell r="K90">
            <v>0</v>
          </cell>
          <cell r="L90" t="str">
            <v>pcs</v>
          </cell>
          <cell r="M90" t="str">
            <v>83026000</v>
          </cell>
          <cell r="N90">
            <v>4.0069999999999997</v>
          </cell>
          <cell r="O90" t="str">
            <v>EUR</v>
          </cell>
          <cell r="P90" t="str">
            <v>set</v>
          </cell>
          <cell r="Q90" t="str">
            <v>BP.M+.40.AA.X.SS</v>
          </cell>
          <cell r="R90" t="str">
            <v>TP.X.40.G.X.SS</v>
          </cell>
          <cell r="S90" t="str">
            <v>MT.M+.Mount</v>
          </cell>
          <cell r="T90" t="str">
            <v>FP.M.X.X.S.SS</v>
          </cell>
          <cell r="U90" t="str">
            <v>CP.X.X.G.S.SS</v>
          </cell>
          <cell r="V90" t="str">
            <v>FJ.IN.ST.52pg</v>
          </cell>
          <cell r="W90" t="str">
            <v>FJ.Box.ST</v>
          </cell>
          <cell r="X90" t="str">
            <v>FJ.Box.SL</v>
          </cell>
        </row>
        <row r="91">
          <cell r="A91">
            <v>8719325751277</v>
          </cell>
          <cell r="B91" t="str">
            <v>ST.M+.40.AA.R.SS</v>
          </cell>
          <cell r="C91" t="str">
            <v>FritsJurgens Set - System M+ 40 mm Class AA - round - stainless steel</v>
          </cell>
          <cell r="D91">
            <v>1030.7</v>
          </cell>
          <cell r="E91">
            <v>6.1050000000000004</v>
          </cell>
          <cell r="F91" t="str">
            <v>kg</v>
          </cell>
          <cell r="G91">
            <v>13.4</v>
          </cell>
          <cell r="H91">
            <v>21.8</v>
          </cell>
          <cell r="I91">
            <v>35</v>
          </cell>
          <cell r="J91" t="str">
            <v>cm</v>
          </cell>
          <cell r="K91">
            <v>0</v>
          </cell>
          <cell r="L91" t="str">
            <v>pcs</v>
          </cell>
          <cell r="M91" t="str">
            <v>83026000</v>
          </cell>
          <cell r="N91">
            <v>4.08</v>
          </cell>
          <cell r="O91" t="str">
            <v>EUR</v>
          </cell>
          <cell r="P91" t="str">
            <v>set</v>
          </cell>
          <cell r="Q91" t="str">
            <v>BP.M+.40.AA.X.SS</v>
          </cell>
          <cell r="R91" t="str">
            <v>TP.X.40.B.X.SS</v>
          </cell>
          <cell r="S91" t="str">
            <v>MT.M+.Mount</v>
          </cell>
          <cell r="T91" t="str">
            <v>FP.M.X.X.R.SS</v>
          </cell>
          <cell r="U91" t="str">
            <v>CP.X.X.B.S.SS</v>
          </cell>
          <cell r="V91" t="str">
            <v>FJ.IN.ST.52pg</v>
          </cell>
          <cell r="W91" t="str">
            <v>FJ.Box.ST</v>
          </cell>
          <cell r="X91" t="str">
            <v>FJ.Box.SL</v>
          </cell>
        </row>
        <row r="92">
          <cell r="A92">
            <v>8719325750430</v>
          </cell>
          <cell r="B92" t="str">
            <v>ST.M+.40.AA G.FR.SS BK</v>
          </cell>
          <cell r="C92" t="str">
            <v>FritsJurgens Set - System M+ 40 mm Class AA (+TP.G) - Flush rounded - stainless steel plates+black pivot covers</v>
          </cell>
          <cell r="D92">
            <v>1093.7</v>
          </cell>
          <cell r="E92">
            <v>6.0010000000000003</v>
          </cell>
          <cell r="F92" t="str">
            <v>kg</v>
          </cell>
          <cell r="G92">
            <v>13.4</v>
          </cell>
          <cell r="H92">
            <v>21.8</v>
          </cell>
          <cell r="I92">
            <v>35</v>
          </cell>
          <cell r="J92" t="str">
            <v>cm</v>
          </cell>
          <cell r="K92">
            <v>0</v>
          </cell>
          <cell r="L92" t="str">
            <v>pcs</v>
          </cell>
          <cell r="M92" t="str">
            <v>83026000</v>
          </cell>
          <cell r="N92">
            <v>3.9860000000000002</v>
          </cell>
          <cell r="O92" t="str">
            <v>EUR</v>
          </cell>
          <cell r="P92" t="str">
            <v>set</v>
          </cell>
          <cell r="Q92" t="str">
            <v>BP.M+.40.AA.X.BK</v>
          </cell>
          <cell r="R92" t="str">
            <v>TP.X.40.G.X.BK</v>
          </cell>
          <cell r="S92" t="str">
            <v>MT.M+.Mount</v>
          </cell>
          <cell r="T92" t="str">
            <v>FP.M.X.X.FR.SS</v>
          </cell>
          <cell r="U92" t="str">
            <v>CP.X.X.G.S.SS</v>
          </cell>
          <cell r="V92" t="str">
            <v>FJ.IN.ST.44pg</v>
          </cell>
          <cell r="W92" t="str">
            <v>FJ.Box.ST</v>
          </cell>
          <cell r="X92" t="str">
            <v>FJ.Box.SL</v>
          </cell>
        </row>
        <row r="93">
          <cell r="A93">
            <v>8719325750423</v>
          </cell>
          <cell r="B93" t="str">
            <v>ST.M+.40.AA G.FR.SS</v>
          </cell>
          <cell r="C93" t="str">
            <v>FritsJurgens Set - System M+ 40 mm Class AA (+TP.G) - Flush rounded - stainless steel</v>
          </cell>
          <cell r="D93">
            <v>1082.7</v>
          </cell>
          <cell r="E93">
            <v>6.0010000000000003</v>
          </cell>
          <cell r="F93" t="str">
            <v>kg</v>
          </cell>
          <cell r="G93">
            <v>13.4</v>
          </cell>
          <cell r="H93">
            <v>21.8</v>
          </cell>
          <cell r="I93">
            <v>35</v>
          </cell>
          <cell r="J93" t="str">
            <v>cm</v>
          </cell>
          <cell r="K93">
            <v>0</v>
          </cell>
          <cell r="L93" t="str">
            <v>pcs</v>
          </cell>
          <cell r="M93" t="str">
            <v>83026000</v>
          </cell>
          <cell r="N93">
            <v>3.9860000000000002</v>
          </cell>
          <cell r="O93" t="str">
            <v>EUR</v>
          </cell>
          <cell r="P93" t="str">
            <v>set</v>
          </cell>
          <cell r="Q93" t="str">
            <v>BP.M+.40.AA.X.SS</v>
          </cell>
          <cell r="R93" t="str">
            <v>TP.X.40.G.X.SS</v>
          </cell>
          <cell r="S93" t="str">
            <v>MT.M+.Mount</v>
          </cell>
          <cell r="T93" t="str">
            <v>FP.M.X.X.FR.SS</v>
          </cell>
          <cell r="U93" t="str">
            <v>CP.X.X.G.S.SS</v>
          </cell>
          <cell r="V93" t="str">
            <v>FJ.IN.ST.44pg</v>
          </cell>
          <cell r="W93" t="str">
            <v>FJ.Box.ST</v>
          </cell>
          <cell r="X93" t="str">
            <v>FJ.Box.SL</v>
          </cell>
        </row>
        <row r="94">
          <cell r="A94">
            <v>8719325750669</v>
          </cell>
          <cell r="B94" t="str">
            <v>ST.M+.40.AA G.FS.SS BK</v>
          </cell>
          <cell r="C94" t="str">
            <v>FritsJurgens Set - System M+ 40 mm Class AA (+TP.G) - Flush squared - stainless steel plates+black pivot covers</v>
          </cell>
          <cell r="D94">
            <v>1093.7</v>
          </cell>
          <cell r="E94">
            <v>6.0039999999999996</v>
          </cell>
          <cell r="F94" t="str">
            <v>kg</v>
          </cell>
          <cell r="G94">
            <v>13.4</v>
          </cell>
          <cell r="H94">
            <v>21.8</v>
          </cell>
          <cell r="I94">
            <v>35</v>
          </cell>
          <cell r="J94" t="str">
            <v>cm</v>
          </cell>
          <cell r="K94">
            <v>0</v>
          </cell>
          <cell r="L94" t="str">
            <v>pcs</v>
          </cell>
          <cell r="M94" t="str">
            <v>83026000</v>
          </cell>
          <cell r="N94">
            <v>3.9889999999999999</v>
          </cell>
          <cell r="O94" t="str">
            <v>EUR</v>
          </cell>
          <cell r="P94" t="str">
            <v>set</v>
          </cell>
          <cell r="Q94" t="str">
            <v>BP.M+.40.AA.X.BK</v>
          </cell>
          <cell r="R94" t="str">
            <v>TP.X.40.G.X.BK</v>
          </cell>
          <cell r="S94" t="str">
            <v>MT.M+.Mount</v>
          </cell>
          <cell r="T94" t="str">
            <v>FP.M.X.X.FS.SS</v>
          </cell>
          <cell r="U94" t="str">
            <v>CP.X.X.G.S.SS</v>
          </cell>
          <cell r="V94" t="str">
            <v>FJ.IN.ST.44pg</v>
          </cell>
          <cell r="W94" t="str">
            <v>FJ.Box.ST</v>
          </cell>
          <cell r="X94" t="str">
            <v>FJ.Box.SL</v>
          </cell>
        </row>
        <row r="95">
          <cell r="A95">
            <v>8719325750652</v>
          </cell>
          <cell r="B95" t="str">
            <v>ST.M+.40.AA G.FS.SS</v>
          </cell>
          <cell r="C95" t="str">
            <v>FritsJurgens Set - System M+ 40 mm Class AA (+TP.G) - Flush squared - stainless steel</v>
          </cell>
          <cell r="D95">
            <v>1082.7</v>
          </cell>
          <cell r="E95">
            <v>6.0039999999999996</v>
          </cell>
          <cell r="F95" t="str">
            <v>kg</v>
          </cell>
          <cell r="G95">
            <v>13.4</v>
          </cell>
          <cell r="H95">
            <v>21.8</v>
          </cell>
          <cell r="I95">
            <v>35</v>
          </cell>
          <cell r="J95" t="str">
            <v>cm</v>
          </cell>
          <cell r="K95">
            <v>0</v>
          </cell>
          <cell r="L95" t="str">
            <v>pcs</v>
          </cell>
          <cell r="M95" t="str">
            <v>83026000</v>
          </cell>
          <cell r="N95">
            <v>3.9889999999999999</v>
          </cell>
          <cell r="O95" t="str">
            <v>EUR</v>
          </cell>
          <cell r="P95" t="str">
            <v>set</v>
          </cell>
          <cell r="Q95" t="str">
            <v>BP.M+.40.AA.X.SS</v>
          </cell>
          <cell r="R95" t="str">
            <v>TP.X.40.G.X.SS</v>
          </cell>
          <cell r="S95" t="str">
            <v>MT.M+.Mount</v>
          </cell>
          <cell r="T95" t="str">
            <v>FP.M.X.X.FS.SS</v>
          </cell>
          <cell r="U95" t="str">
            <v>CP.X.X.G.S.SS</v>
          </cell>
          <cell r="V95" t="str">
            <v>FJ.IN.ST.44pg</v>
          </cell>
          <cell r="W95" t="str">
            <v>FJ.Box.ST</v>
          </cell>
          <cell r="X95" t="str">
            <v>FJ.Box.SL</v>
          </cell>
        </row>
        <row r="96">
          <cell r="A96">
            <v>8720681615615</v>
          </cell>
          <cell r="B96" t="str">
            <v>ST.M+.40.A G.R.BK</v>
          </cell>
          <cell r="C96" t="str">
            <v>FritsJurgens Set - System M+ 40 mm Class A (+TP.G) - round - black</v>
          </cell>
          <cell r="D96">
            <v>1162.7</v>
          </cell>
          <cell r="E96">
            <v>6.1029999999999998</v>
          </cell>
          <cell r="F96" t="str">
            <v>kg</v>
          </cell>
          <cell r="G96">
            <v>13.4</v>
          </cell>
          <cell r="H96">
            <v>21.8</v>
          </cell>
          <cell r="I96">
            <v>35</v>
          </cell>
          <cell r="J96" t="str">
            <v>cm</v>
          </cell>
          <cell r="K96">
            <v>0</v>
          </cell>
          <cell r="L96" t="str">
            <v>pcs</v>
          </cell>
          <cell r="M96" t="str">
            <v>83026000</v>
          </cell>
          <cell r="N96">
            <v>4.0780000000000003</v>
          </cell>
          <cell r="O96" t="str">
            <v>EUR</v>
          </cell>
          <cell r="P96" t="str">
            <v>set</v>
          </cell>
          <cell r="Q96" t="str">
            <v>BP.M+.40.A.X.BK</v>
          </cell>
          <cell r="R96" t="str">
            <v>TP.X.40.G.X.BK</v>
          </cell>
          <cell r="S96" t="str">
            <v>MT.M+.Mount</v>
          </cell>
          <cell r="T96" t="str">
            <v>FP.M.X.X.R.BK</v>
          </cell>
          <cell r="U96" t="str">
            <v>CP.X.X.G.S.BK</v>
          </cell>
          <cell r="V96" t="str">
            <v>FJ.IN.ST.52pg</v>
          </cell>
          <cell r="W96" t="str">
            <v>FJ.Box.ST</v>
          </cell>
          <cell r="X96" t="str">
            <v>FJ.Box.SL</v>
          </cell>
        </row>
        <row r="97">
          <cell r="A97">
            <v>8720681615660</v>
          </cell>
          <cell r="B97" t="str">
            <v>ST.M+.40.A G.R.SS BK</v>
          </cell>
          <cell r="C97" t="str">
            <v>FritsJurgens Set - System M+ 40 mm Class A (+TP.G) - round - stainless steel plates+black pivot covers</v>
          </cell>
          <cell r="D97">
            <v>1141.9000000000001</v>
          </cell>
          <cell r="E97">
            <v>6.1059999999999999</v>
          </cell>
          <cell r="F97" t="str">
            <v>kg</v>
          </cell>
          <cell r="G97">
            <v>13.4</v>
          </cell>
          <cell r="H97">
            <v>21.8</v>
          </cell>
          <cell r="I97">
            <v>35</v>
          </cell>
          <cell r="J97" t="str">
            <v>cm</v>
          </cell>
          <cell r="K97">
            <v>0</v>
          </cell>
          <cell r="L97" t="str">
            <v>pcs</v>
          </cell>
          <cell r="M97" t="str">
            <v>83026000</v>
          </cell>
          <cell r="N97">
            <v>4.0810000000000004</v>
          </cell>
          <cell r="O97" t="str">
            <v>EUR</v>
          </cell>
          <cell r="P97" t="str">
            <v>set</v>
          </cell>
          <cell r="Q97" t="str">
            <v>BP.M+.40.A.X.BK</v>
          </cell>
          <cell r="R97" t="str">
            <v>TP.X.40.G.X.BK</v>
          </cell>
          <cell r="S97" t="str">
            <v>MT.M+.Mount</v>
          </cell>
          <cell r="T97" t="str">
            <v>FP.M.X.X.R.SS</v>
          </cell>
          <cell r="U97" t="str">
            <v>CP.X.X.G.S.SS</v>
          </cell>
          <cell r="V97" t="str">
            <v>FJ.IN.ST.52pg</v>
          </cell>
          <cell r="W97" t="str">
            <v>FJ.Box.ST</v>
          </cell>
          <cell r="X97" t="str">
            <v>FJ.Box.SL</v>
          </cell>
        </row>
        <row r="98">
          <cell r="A98">
            <v>8720681615639</v>
          </cell>
          <cell r="B98" t="str">
            <v>ST.M+.40.A G.R.BK SS</v>
          </cell>
          <cell r="C98" t="str">
            <v>FritsJurgens Set - System M+ 40 mm Class A (+TP.G) - round - black plates+stainless steel pivot covers</v>
          </cell>
          <cell r="D98">
            <v>1151.7</v>
          </cell>
          <cell r="E98">
            <v>6.1029999999999998</v>
          </cell>
          <cell r="F98" t="str">
            <v>kg</v>
          </cell>
          <cell r="G98">
            <v>13.4</v>
          </cell>
          <cell r="H98">
            <v>21.8</v>
          </cell>
          <cell r="I98">
            <v>35</v>
          </cell>
          <cell r="J98" t="str">
            <v>cm</v>
          </cell>
          <cell r="K98">
            <v>0</v>
          </cell>
          <cell r="L98" t="str">
            <v>pcs</v>
          </cell>
          <cell r="M98" t="str">
            <v>83026000</v>
          </cell>
          <cell r="N98">
            <v>4.0780000000000003</v>
          </cell>
          <cell r="O98" t="str">
            <v>EUR</v>
          </cell>
          <cell r="P98" t="str">
            <v>set</v>
          </cell>
          <cell r="Q98" t="str">
            <v>BP.M+.40.A.X.SS</v>
          </cell>
          <cell r="R98" t="str">
            <v>TP.X.40.G.X.SS</v>
          </cell>
          <cell r="S98" t="str">
            <v>MT.M+.Mount</v>
          </cell>
          <cell r="T98" t="str">
            <v>FP.M.X.X.R.BK</v>
          </cell>
          <cell r="U98" t="str">
            <v>CP.X.X.G.S.BK</v>
          </cell>
          <cell r="V98" t="str">
            <v>FJ.IN.ST.52pg</v>
          </cell>
          <cell r="W98" t="str">
            <v>FJ.Box.ST</v>
          </cell>
          <cell r="X98" t="str">
            <v>FJ.Box.SL</v>
          </cell>
        </row>
        <row r="99">
          <cell r="A99">
            <v>8720681615646</v>
          </cell>
          <cell r="B99" t="str">
            <v>ST.M+.40.A G.R.SS</v>
          </cell>
          <cell r="C99" t="str">
            <v>FritsJurgens Set - System M+ 40 mm Class A (+TP.G) - round - stainless steel</v>
          </cell>
          <cell r="D99">
            <v>1130.9000000000001</v>
          </cell>
          <cell r="E99">
            <v>6.1059999999999999</v>
          </cell>
          <cell r="F99" t="str">
            <v>kg</v>
          </cell>
          <cell r="G99">
            <v>13.4</v>
          </cell>
          <cell r="H99">
            <v>21.8</v>
          </cell>
          <cell r="I99">
            <v>35</v>
          </cell>
          <cell r="J99" t="str">
            <v>cm</v>
          </cell>
          <cell r="K99">
            <v>0</v>
          </cell>
          <cell r="L99" t="str">
            <v>pcs</v>
          </cell>
          <cell r="M99" t="str">
            <v>83026000</v>
          </cell>
          <cell r="N99">
            <v>4.0810000000000004</v>
          </cell>
          <cell r="O99" t="str">
            <v>EUR</v>
          </cell>
          <cell r="P99" t="str">
            <v>set</v>
          </cell>
          <cell r="Q99" t="str">
            <v>BP.M+.40.A.X.SS</v>
          </cell>
          <cell r="R99" t="str">
            <v>TP.X.40.G.X.SS</v>
          </cell>
          <cell r="S99" t="str">
            <v>MT.M+.Mount</v>
          </cell>
          <cell r="T99" t="str">
            <v>FP.M.X.X.R.SS</v>
          </cell>
          <cell r="U99" t="str">
            <v>CP.X.X.G.S.SS</v>
          </cell>
          <cell r="V99" t="str">
            <v>FJ.IN.ST.52pg</v>
          </cell>
          <cell r="W99" t="str">
            <v>FJ.Box.ST</v>
          </cell>
          <cell r="X99" t="str">
            <v>FJ.Box.SL</v>
          </cell>
        </row>
        <row r="100">
          <cell r="A100">
            <v>8720681615684</v>
          </cell>
          <cell r="B100" t="str">
            <v>ST.M+.40.A G.S.BK</v>
          </cell>
          <cell r="C100" t="str">
            <v>FritsJurgens Set - System M+ 40 mm Class A (+TP.G) - squared - black</v>
          </cell>
          <cell r="D100">
            <v>1149.0999999999999</v>
          </cell>
          <cell r="E100">
            <v>6.0380000000000003</v>
          </cell>
          <cell r="F100" t="str">
            <v>kg</v>
          </cell>
          <cell r="G100">
            <v>13.4</v>
          </cell>
          <cell r="H100">
            <v>21.8</v>
          </cell>
          <cell r="I100">
            <v>35</v>
          </cell>
          <cell r="J100" t="str">
            <v>cm</v>
          </cell>
          <cell r="K100">
            <v>0</v>
          </cell>
          <cell r="L100" t="str">
            <v>pcs</v>
          </cell>
          <cell r="M100" t="str">
            <v>83026000</v>
          </cell>
          <cell r="N100">
            <v>4.0069999999999997</v>
          </cell>
          <cell r="O100" t="str">
            <v>EUR</v>
          </cell>
          <cell r="P100" t="str">
            <v>set</v>
          </cell>
          <cell r="Q100" t="str">
            <v>BP.M+.40.A.X.BK</v>
          </cell>
          <cell r="R100" t="str">
            <v>TP.X.40.G.X.BK</v>
          </cell>
          <cell r="S100" t="str">
            <v>MT.M+.Mount</v>
          </cell>
          <cell r="T100" t="str">
            <v>FP.M.X.X.S.BK</v>
          </cell>
          <cell r="U100" t="str">
            <v>CP.X.X.G.S.BK</v>
          </cell>
          <cell r="V100" t="str">
            <v>FJ.IN.ST.52pg</v>
          </cell>
          <cell r="W100" t="str">
            <v>FJ.Box.ST</v>
          </cell>
          <cell r="X100" t="str">
            <v>FJ.Box.SL</v>
          </cell>
        </row>
        <row r="101">
          <cell r="A101">
            <v>8720681615738</v>
          </cell>
          <cell r="B101" t="str">
            <v>ST.M+.40.A G.S.SS BK</v>
          </cell>
          <cell r="C101" t="str">
            <v>FritsJurgens Set - System M+ 40 mm Class A (+TP.G) - squared - stainless steel plates+black pivot covers</v>
          </cell>
          <cell r="D101">
            <v>1129.4000000000001</v>
          </cell>
          <cell r="E101">
            <v>6.0380000000000003</v>
          </cell>
          <cell r="F101" t="str">
            <v>kg</v>
          </cell>
          <cell r="G101">
            <v>13.4</v>
          </cell>
          <cell r="H101">
            <v>21.8</v>
          </cell>
          <cell r="I101">
            <v>35</v>
          </cell>
          <cell r="J101" t="str">
            <v>cm</v>
          </cell>
          <cell r="K101">
            <v>0</v>
          </cell>
          <cell r="L101" t="str">
            <v>pcs</v>
          </cell>
          <cell r="M101" t="str">
            <v>83026000</v>
          </cell>
          <cell r="N101">
            <v>4.0069999999999997</v>
          </cell>
          <cell r="O101" t="str">
            <v>EUR</v>
          </cell>
          <cell r="P101" t="str">
            <v>set</v>
          </cell>
          <cell r="Q101" t="str">
            <v>BP.M+.40.A.X.BK</v>
          </cell>
          <cell r="R101" t="str">
            <v>TP.X.40.G.X.BK</v>
          </cell>
          <cell r="S101" t="str">
            <v>MT.M+.Mount</v>
          </cell>
          <cell r="T101" t="str">
            <v>FP.M.X.X.S.SS</v>
          </cell>
          <cell r="U101" t="str">
            <v>CP.X.X.G.S.SS</v>
          </cell>
          <cell r="V101" t="str">
            <v>FJ.IN.ST.52pg</v>
          </cell>
          <cell r="W101" t="str">
            <v>FJ.Box.ST</v>
          </cell>
          <cell r="X101" t="str">
            <v>FJ.Box.SL</v>
          </cell>
        </row>
        <row r="102">
          <cell r="A102">
            <v>8720681615691</v>
          </cell>
          <cell r="B102" t="str">
            <v>ST.M+.40.A G.S.BK SS</v>
          </cell>
          <cell r="C102" t="str">
            <v>FritsJurgens Set - System M+ 40 mm Class A (+TP.G) - squared - black plates+stainless steel pivot covers</v>
          </cell>
          <cell r="D102">
            <v>1138.0999999999999</v>
          </cell>
          <cell r="E102">
            <v>6.0380000000000003</v>
          </cell>
          <cell r="F102" t="str">
            <v>kg</v>
          </cell>
          <cell r="G102">
            <v>13.4</v>
          </cell>
          <cell r="H102">
            <v>21.8</v>
          </cell>
          <cell r="I102">
            <v>35</v>
          </cell>
          <cell r="J102" t="str">
            <v>cm</v>
          </cell>
          <cell r="K102">
            <v>0</v>
          </cell>
          <cell r="L102" t="str">
            <v>pcs</v>
          </cell>
          <cell r="M102" t="str">
            <v>83026000</v>
          </cell>
          <cell r="N102">
            <v>4.0069999999999997</v>
          </cell>
          <cell r="O102" t="str">
            <v>EUR</v>
          </cell>
          <cell r="P102" t="str">
            <v>set</v>
          </cell>
          <cell r="Q102" t="str">
            <v>BP.M+.40.A.X.SS</v>
          </cell>
          <cell r="R102" t="str">
            <v>TP.X.40.G.X.SS</v>
          </cell>
          <cell r="S102" t="str">
            <v>MT.M+.Mount</v>
          </cell>
          <cell r="T102" t="str">
            <v>FP.M.X.X.S.BK</v>
          </cell>
          <cell r="U102" t="str">
            <v>CP.X.X.G.S.BK</v>
          </cell>
          <cell r="V102" t="str">
            <v>FJ.IN.ST.52pg</v>
          </cell>
          <cell r="W102" t="str">
            <v>FJ.Box.ST</v>
          </cell>
          <cell r="X102" t="str">
            <v>FJ.Box.SL</v>
          </cell>
        </row>
        <row r="103">
          <cell r="A103">
            <v>8720681615707</v>
          </cell>
          <cell r="B103" t="str">
            <v>ST.M+.40.A G.S.SS</v>
          </cell>
          <cell r="C103" t="str">
            <v>FritsJurgens Set - System M+ 40 mm Class A (+TP.G) - squared - stainless steel</v>
          </cell>
          <cell r="D103">
            <v>1118.4000000000001</v>
          </cell>
          <cell r="E103">
            <v>6.0380000000000003</v>
          </cell>
          <cell r="F103" t="str">
            <v>kg</v>
          </cell>
          <cell r="G103">
            <v>13.4</v>
          </cell>
          <cell r="H103">
            <v>21.8</v>
          </cell>
          <cell r="I103">
            <v>35</v>
          </cell>
          <cell r="J103" t="str">
            <v>cm</v>
          </cell>
          <cell r="K103">
            <v>0</v>
          </cell>
          <cell r="L103" t="str">
            <v>pcs</v>
          </cell>
          <cell r="M103" t="str">
            <v>83026000</v>
          </cell>
          <cell r="N103">
            <v>4.0069999999999997</v>
          </cell>
          <cell r="O103" t="str">
            <v>EUR</v>
          </cell>
          <cell r="P103" t="str">
            <v>set</v>
          </cell>
          <cell r="Q103" t="str">
            <v>BP.M+.40.A.X.SS</v>
          </cell>
          <cell r="R103" t="str">
            <v>TP.X.40.G.X.SS</v>
          </cell>
          <cell r="S103" t="str">
            <v>MT.M+.Mount</v>
          </cell>
          <cell r="T103" t="str">
            <v>FP.M.X.X.S.SS</v>
          </cell>
          <cell r="U103" t="str">
            <v>CP.X.X.G.S.SS</v>
          </cell>
          <cell r="V103" t="str">
            <v>FJ.IN.ST.52pg</v>
          </cell>
          <cell r="W103" t="str">
            <v>FJ.Box.ST</v>
          </cell>
          <cell r="X103" t="str">
            <v>FJ.Box.SL</v>
          </cell>
        </row>
        <row r="104">
          <cell r="A104">
            <v>8720681615585</v>
          </cell>
          <cell r="B104" t="str">
            <v>ST.M+.40.A G.FR.SS BK</v>
          </cell>
          <cell r="C104" t="str">
            <v>FritsJurgens Set - System M+ 40 mm Class A (+TP.G) - Flush rounded - stainless steel plates+black pivot covers</v>
          </cell>
          <cell r="D104">
            <v>1129.4000000000001</v>
          </cell>
          <cell r="E104">
            <v>6.0010000000000003</v>
          </cell>
          <cell r="F104" t="str">
            <v>kg</v>
          </cell>
          <cell r="G104">
            <v>13.4</v>
          </cell>
          <cell r="H104">
            <v>21.8</v>
          </cell>
          <cell r="I104">
            <v>35</v>
          </cell>
          <cell r="J104" t="str">
            <v>cm</v>
          </cell>
          <cell r="K104">
            <v>0</v>
          </cell>
          <cell r="L104" t="str">
            <v>pcs</v>
          </cell>
          <cell r="M104" t="str">
            <v>83026000</v>
          </cell>
          <cell r="N104">
            <v>3.9860000000000002</v>
          </cell>
          <cell r="O104" t="str">
            <v>EUR</v>
          </cell>
          <cell r="P104" t="str">
            <v>set</v>
          </cell>
          <cell r="Q104" t="str">
            <v>BP.M+.40.A.X.BK</v>
          </cell>
          <cell r="R104" t="str">
            <v>TP.X.40.G.X.BK</v>
          </cell>
          <cell r="S104" t="str">
            <v>MT.M+.Mount</v>
          </cell>
          <cell r="T104" t="str">
            <v>FP.M.X.X.FR.SS</v>
          </cell>
          <cell r="U104" t="str">
            <v>CP.X.X.G.S.SS</v>
          </cell>
          <cell r="V104" t="str">
            <v>FJ.IN.ST.44pg</v>
          </cell>
          <cell r="W104" t="str">
            <v>FJ.Box.ST</v>
          </cell>
          <cell r="X104" t="str">
            <v>FJ.Box.SL</v>
          </cell>
        </row>
        <row r="105">
          <cell r="A105">
            <v>8720681615578</v>
          </cell>
          <cell r="B105" t="str">
            <v>ST.M+.40.A G.FR.SS</v>
          </cell>
          <cell r="C105" t="str">
            <v>FritsJurgens Set - System M+ 40 mm Class A (+TP.G) - Flush rounded - stainless steel</v>
          </cell>
          <cell r="D105">
            <v>1118.4000000000001</v>
          </cell>
          <cell r="E105">
            <v>6.0010000000000003</v>
          </cell>
          <cell r="F105" t="str">
            <v>kg</v>
          </cell>
          <cell r="G105">
            <v>13.4</v>
          </cell>
          <cell r="H105">
            <v>21.8</v>
          </cell>
          <cell r="I105">
            <v>35</v>
          </cell>
          <cell r="J105" t="str">
            <v>cm</v>
          </cell>
          <cell r="K105">
            <v>0</v>
          </cell>
          <cell r="L105" t="str">
            <v>pcs</v>
          </cell>
          <cell r="M105" t="str">
            <v>83026000</v>
          </cell>
          <cell r="N105">
            <v>3.9860000000000002</v>
          </cell>
          <cell r="O105" t="str">
            <v>EUR</v>
          </cell>
          <cell r="P105" t="str">
            <v>set</v>
          </cell>
          <cell r="Q105" t="str">
            <v>BP.M+.40.A.X.SS</v>
          </cell>
          <cell r="R105" t="str">
            <v>TP.X.40.G.X.SS</v>
          </cell>
          <cell r="S105" t="str">
            <v>MT.M+.Mount</v>
          </cell>
          <cell r="T105" t="str">
            <v>FP.M.X.X.FR.SS</v>
          </cell>
          <cell r="U105" t="str">
            <v>CP.X.X.G.S.SS</v>
          </cell>
          <cell r="V105" t="str">
            <v>FJ.IN.ST.44pg</v>
          </cell>
          <cell r="W105" t="str">
            <v>FJ.Box.ST</v>
          </cell>
          <cell r="X105" t="str">
            <v>FJ.Box.SL</v>
          </cell>
        </row>
        <row r="106">
          <cell r="A106">
            <v>8720681615608</v>
          </cell>
          <cell r="B106" t="str">
            <v>ST.M+.40.A G.FS.SS BK</v>
          </cell>
          <cell r="C106" t="str">
            <v>FritsJurgens Set - System M+ 40 mm Class A (+TP.G) - Flush squared - stainless steel plates+black pivot covers</v>
          </cell>
          <cell r="D106">
            <v>1129.4000000000001</v>
          </cell>
          <cell r="E106">
            <v>6.0039999999999996</v>
          </cell>
          <cell r="F106" t="str">
            <v>kg</v>
          </cell>
          <cell r="G106">
            <v>13.4</v>
          </cell>
          <cell r="H106">
            <v>21.8</v>
          </cell>
          <cell r="I106">
            <v>35</v>
          </cell>
          <cell r="J106" t="str">
            <v>cm</v>
          </cell>
          <cell r="K106">
            <v>0</v>
          </cell>
          <cell r="L106" t="str">
            <v>pcs</v>
          </cell>
          <cell r="M106" t="str">
            <v>83026000</v>
          </cell>
          <cell r="N106">
            <v>3.9889999999999999</v>
          </cell>
          <cell r="O106" t="str">
            <v>EUR</v>
          </cell>
          <cell r="P106" t="str">
            <v>set</v>
          </cell>
          <cell r="Q106" t="str">
            <v>BP.M+.40.A.X.BK</v>
          </cell>
          <cell r="R106" t="str">
            <v>TP.X.40.G.X.BK</v>
          </cell>
          <cell r="S106" t="str">
            <v>MT.M+.Mount</v>
          </cell>
          <cell r="T106" t="str">
            <v>FP.M.X.X.FS.SS</v>
          </cell>
          <cell r="U106" t="str">
            <v>CP.X.X.G.S.SS</v>
          </cell>
          <cell r="V106" t="str">
            <v>FJ.IN.ST.44pg</v>
          </cell>
          <cell r="W106" t="str">
            <v>FJ.Box.ST</v>
          </cell>
          <cell r="X106" t="str">
            <v>FJ.Box.SL</v>
          </cell>
        </row>
        <row r="107">
          <cell r="A107">
            <v>8720681615592</v>
          </cell>
          <cell r="B107" t="str">
            <v>ST.M+.40.A G.FS.SS</v>
          </cell>
          <cell r="C107" t="str">
            <v>FritsJurgens Set - System M+ 40 mm Class A (+TP.G) - Flush squared - stainless steel</v>
          </cell>
          <cell r="D107">
            <v>1118.4000000000001</v>
          </cell>
          <cell r="E107">
            <v>6.0039999999999996</v>
          </cell>
          <cell r="F107" t="str">
            <v>kg</v>
          </cell>
          <cell r="G107">
            <v>13.4</v>
          </cell>
          <cell r="H107">
            <v>21.8</v>
          </cell>
          <cell r="I107">
            <v>35</v>
          </cell>
          <cell r="J107" t="str">
            <v>cm</v>
          </cell>
          <cell r="K107">
            <v>0</v>
          </cell>
          <cell r="L107" t="str">
            <v>pcs</v>
          </cell>
          <cell r="M107" t="str">
            <v>83026000</v>
          </cell>
          <cell r="N107">
            <v>3.9889999999999999</v>
          </cell>
          <cell r="O107" t="str">
            <v>EUR</v>
          </cell>
          <cell r="P107" t="str">
            <v>set</v>
          </cell>
          <cell r="Q107" t="str">
            <v>BP.M+.40.A.X.SS</v>
          </cell>
          <cell r="R107" t="str">
            <v>TP.X.40.G.X.SS</v>
          </cell>
          <cell r="S107" t="str">
            <v>MT.M+.Mount</v>
          </cell>
          <cell r="T107" t="str">
            <v>FP.M.X.X.FS.SS</v>
          </cell>
          <cell r="U107" t="str">
            <v>CP.X.X.G.S.SS</v>
          </cell>
          <cell r="V107" t="str">
            <v>FJ.IN.ST.44pg</v>
          </cell>
          <cell r="W107" t="str">
            <v>FJ.Box.ST</v>
          </cell>
          <cell r="X107" t="str">
            <v>FJ.Box.SL</v>
          </cell>
        </row>
        <row r="108">
          <cell r="A108">
            <v>8719325751703</v>
          </cell>
          <cell r="B108" t="str">
            <v>ST.M+.40.AA.S.BK</v>
          </cell>
          <cell r="C108" t="str">
            <v>FritsJurgens Set - System M+ 40 mm Class AA - squared - black</v>
          </cell>
          <cell r="D108">
            <v>1049.5</v>
          </cell>
          <cell r="E108">
            <v>6.0380000000000003</v>
          </cell>
          <cell r="F108" t="str">
            <v>kg</v>
          </cell>
          <cell r="G108">
            <v>13.4</v>
          </cell>
          <cell r="H108">
            <v>21.8</v>
          </cell>
          <cell r="I108">
            <v>35</v>
          </cell>
          <cell r="J108" t="str">
            <v>cm</v>
          </cell>
          <cell r="K108">
            <v>0</v>
          </cell>
          <cell r="L108" t="str">
            <v>pcs</v>
          </cell>
          <cell r="M108" t="str">
            <v>83026000</v>
          </cell>
          <cell r="N108">
            <v>4.0069999999999997</v>
          </cell>
          <cell r="O108" t="str">
            <v>EUR</v>
          </cell>
          <cell r="P108" t="str">
            <v>set</v>
          </cell>
          <cell r="Q108" t="str">
            <v>BP.M+.40.AA.X.BK</v>
          </cell>
          <cell r="R108" t="str">
            <v>TP.X.40.B.X.BK</v>
          </cell>
          <cell r="S108" t="str">
            <v>MT.M+.Mount</v>
          </cell>
          <cell r="T108" t="str">
            <v>FP.M.X.X.S.BK</v>
          </cell>
          <cell r="U108" t="str">
            <v>CP.X.X.B.S.BK</v>
          </cell>
          <cell r="V108" t="str">
            <v>FJ.IN.ST.52pg</v>
          </cell>
          <cell r="W108" t="str">
            <v>FJ.Box.ST</v>
          </cell>
          <cell r="X108" t="str">
            <v>FJ.Box.SL</v>
          </cell>
        </row>
        <row r="109">
          <cell r="A109">
            <v>8719325751734</v>
          </cell>
          <cell r="B109" t="str">
            <v>ST.M+.40.AA.S.SS BK</v>
          </cell>
          <cell r="C109" t="str">
            <v>FritsJurgens Set - System M+ 40 mm Class AA - squared - stainless steel plates+black pivot covers</v>
          </cell>
          <cell r="D109">
            <v>1029.7</v>
          </cell>
          <cell r="E109">
            <v>6.0369999999999999</v>
          </cell>
          <cell r="F109" t="str">
            <v>kg</v>
          </cell>
          <cell r="G109">
            <v>13.4</v>
          </cell>
          <cell r="H109">
            <v>21.8</v>
          </cell>
          <cell r="I109">
            <v>35</v>
          </cell>
          <cell r="J109" t="str">
            <v>cm</v>
          </cell>
          <cell r="K109">
            <v>0</v>
          </cell>
          <cell r="L109" t="str">
            <v>pcs</v>
          </cell>
          <cell r="M109" t="str">
            <v>83026000</v>
          </cell>
          <cell r="N109">
            <v>4.0060000000000002</v>
          </cell>
          <cell r="O109" t="str">
            <v>EUR</v>
          </cell>
          <cell r="P109" t="str">
            <v>set</v>
          </cell>
          <cell r="Q109" t="str">
            <v>BP.M+.40.AA.X.BK</v>
          </cell>
          <cell r="R109" t="str">
            <v>TP.X.40.B.X.BK</v>
          </cell>
          <cell r="S109" t="str">
            <v>MT.M+.Mount</v>
          </cell>
          <cell r="T109" t="str">
            <v>FP.M.X.X.S.SS</v>
          </cell>
          <cell r="U109" t="str">
            <v>CP.X.X.B.S.SS</v>
          </cell>
          <cell r="V109" t="str">
            <v>FJ.IN.ST.52pg</v>
          </cell>
          <cell r="W109" t="str">
            <v>FJ.Box.ST</v>
          </cell>
          <cell r="X109" t="str">
            <v>FJ.Box.SL</v>
          </cell>
        </row>
        <row r="110">
          <cell r="A110">
            <v>8719325751710</v>
          </cell>
          <cell r="B110" t="str">
            <v>ST.M+.40.AA.S.BK SS</v>
          </cell>
          <cell r="C110" t="str">
            <v>FritsJurgens Set - System M+ 40 mm Class AA - squared - black plates+stainless steel pivot covers</v>
          </cell>
          <cell r="D110">
            <v>1038</v>
          </cell>
          <cell r="E110">
            <v>6.0380000000000003</v>
          </cell>
          <cell r="F110" t="str">
            <v>kg</v>
          </cell>
          <cell r="G110">
            <v>13.4</v>
          </cell>
          <cell r="H110">
            <v>21.8</v>
          </cell>
          <cell r="I110">
            <v>35</v>
          </cell>
          <cell r="J110" t="str">
            <v>cm</v>
          </cell>
          <cell r="K110">
            <v>0</v>
          </cell>
          <cell r="L110" t="str">
            <v>pcs</v>
          </cell>
          <cell r="M110" t="str">
            <v>83026000</v>
          </cell>
          <cell r="N110">
            <v>4.0069999999999997</v>
          </cell>
          <cell r="O110" t="str">
            <v>EUR</v>
          </cell>
          <cell r="P110" t="str">
            <v>set</v>
          </cell>
          <cell r="Q110" t="str">
            <v>BP.M+.40.AA.X.SS</v>
          </cell>
          <cell r="R110" t="str">
            <v>TP.X.40.B.X.SS</v>
          </cell>
          <cell r="S110" t="str">
            <v>MT.M+.Mount</v>
          </cell>
          <cell r="T110" t="str">
            <v>FP.M.X.X.S.BK</v>
          </cell>
          <cell r="U110" t="str">
            <v>CP.X.X.B.S.BK</v>
          </cell>
          <cell r="V110" t="str">
            <v>FJ.IN.ST.52pg</v>
          </cell>
          <cell r="W110" t="str">
            <v>FJ.Box.ST</v>
          </cell>
          <cell r="X110" t="str">
            <v>FJ.Box.SL</v>
          </cell>
        </row>
        <row r="111">
          <cell r="A111">
            <v>8720681615813</v>
          </cell>
          <cell r="B111" t="str">
            <v>ST.M+.40.B G.R.BK</v>
          </cell>
          <cell r="C111" t="str">
            <v>FritsJurgens Set - System M+ 40 mm Class B (+TP.G) - round - black</v>
          </cell>
          <cell r="D111">
            <v>1187.7</v>
          </cell>
          <cell r="E111">
            <v>6.1029999999999998</v>
          </cell>
          <cell r="F111" t="str">
            <v>kg</v>
          </cell>
          <cell r="G111">
            <v>13.4</v>
          </cell>
          <cell r="H111">
            <v>21.8</v>
          </cell>
          <cell r="I111">
            <v>35</v>
          </cell>
          <cell r="J111" t="str">
            <v>cm</v>
          </cell>
          <cell r="K111">
            <v>0</v>
          </cell>
          <cell r="L111" t="str">
            <v>pcs</v>
          </cell>
          <cell r="M111" t="str">
            <v>83026000</v>
          </cell>
          <cell r="N111">
            <v>4.0780000000000003</v>
          </cell>
          <cell r="O111" t="str">
            <v>EUR</v>
          </cell>
          <cell r="P111" t="str">
            <v>set</v>
          </cell>
          <cell r="Q111" t="str">
            <v>BP.M+.40.B.X.BK</v>
          </cell>
          <cell r="R111" t="str">
            <v>TP.X.40.G.X.BK</v>
          </cell>
          <cell r="S111" t="str">
            <v>MT.M+.Mount</v>
          </cell>
          <cell r="T111" t="str">
            <v>FP.M.X.X.R.BK</v>
          </cell>
          <cell r="U111" t="str">
            <v>CP.X.X.G.S.BK</v>
          </cell>
          <cell r="V111" t="str">
            <v>FJ.IN.ST.52pg</v>
          </cell>
          <cell r="W111" t="str">
            <v>FJ.Box.ST</v>
          </cell>
          <cell r="X111" t="str">
            <v>FJ.Box.SL</v>
          </cell>
        </row>
        <row r="112">
          <cell r="A112">
            <v>8720681615868</v>
          </cell>
          <cell r="B112" t="str">
            <v>ST.M+.40.B G.R.SS BK</v>
          </cell>
          <cell r="C112" t="str">
            <v>FritsJurgens Set - System M+ 40 mm Class B (+TP.G) - round - stainless steel plates+black pivot covers</v>
          </cell>
          <cell r="D112">
            <v>1166.9000000000001</v>
          </cell>
          <cell r="E112">
            <v>6.1059999999999999</v>
          </cell>
          <cell r="F112" t="str">
            <v>kg</v>
          </cell>
          <cell r="G112">
            <v>13.4</v>
          </cell>
          <cell r="H112">
            <v>21.8</v>
          </cell>
          <cell r="I112">
            <v>35</v>
          </cell>
          <cell r="J112" t="str">
            <v>cm</v>
          </cell>
          <cell r="K112">
            <v>0</v>
          </cell>
          <cell r="L112" t="str">
            <v>pcs</v>
          </cell>
          <cell r="M112" t="str">
            <v>83026000</v>
          </cell>
          <cell r="N112">
            <v>4.0810000000000004</v>
          </cell>
          <cell r="O112" t="str">
            <v>EUR</v>
          </cell>
          <cell r="P112" t="str">
            <v>set</v>
          </cell>
          <cell r="Q112" t="str">
            <v>BP.M+.40.B.X.BK</v>
          </cell>
          <cell r="R112" t="str">
            <v>TP.X.40.G.X.BK</v>
          </cell>
          <cell r="S112" t="str">
            <v>MT.M+.Mount</v>
          </cell>
          <cell r="T112" t="str">
            <v>FP.M.X.X.R.SS</v>
          </cell>
          <cell r="U112" t="str">
            <v>CP.X.X.G.S.SS</v>
          </cell>
          <cell r="V112" t="str">
            <v>FJ.IN.ST.52pg</v>
          </cell>
          <cell r="W112" t="str">
            <v>FJ.Box.ST</v>
          </cell>
          <cell r="X112" t="str">
            <v>FJ.Box.SL</v>
          </cell>
        </row>
        <row r="113">
          <cell r="A113">
            <v>8720681615844</v>
          </cell>
          <cell r="B113" t="str">
            <v>ST.M+.40.B G.R.BK SS</v>
          </cell>
          <cell r="C113" t="str">
            <v>FritsJurgens Set - System M+ 40 mm Class B (+TP.G) - round - black plates+stainless steel pivot covers</v>
          </cell>
          <cell r="D113">
            <v>1176.7</v>
          </cell>
          <cell r="E113">
            <v>6.1029999999999998</v>
          </cell>
          <cell r="F113" t="str">
            <v>kg</v>
          </cell>
          <cell r="G113">
            <v>13.4</v>
          </cell>
          <cell r="H113">
            <v>21.8</v>
          </cell>
          <cell r="I113">
            <v>35</v>
          </cell>
          <cell r="J113" t="str">
            <v>cm</v>
          </cell>
          <cell r="K113">
            <v>0</v>
          </cell>
          <cell r="L113" t="str">
            <v>pcs</v>
          </cell>
          <cell r="M113" t="str">
            <v>83026000</v>
          </cell>
          <cell r="N113">
            <v>4.0780000000000003</v>
          </cell>
          <cell r="O113" t="str">
            <v>EUR</v>
          </cell>
          <cell r="P113" t="str">
            <v>set</v>
          </cell>
          <cell r="Q113" t="str">
            <v>BP.M+.40.B.X.SS</v>
          </cell>
          <cell r="R113" t="str">
            <v>TP.X.40.G.X.SS</v>
          </cell>
          <cell r="S113" t="str">
            <v>MT.M+.Mount</v>
          </cell>
          <cell r="T113" t="str">
            <v>FP.M.X.X.R.BK</v>
          </cell>
          <cell r="U113" t="str">
            <v>CP.X.X.G.S.BK</v>
          </cell>
          <cell r="V113" t="str">
            <v>FJ.IN.ST.52pg</v>
          </cell>
          <cell r="W113" t="str">
            <v>FJ.Box.ST</v>
          </cell>
          <cell r="X113" t="str">
            <v>FJ.Box.SL</v>
          </cell>
        </row>
        <row r="114">
          <cell r="A114">
            <v>8720681615851</v>
          </cell>
          <cell r="B114" t="str">
            <v>ST.M+.40.B G.R.SS</v>
          </cell>
          <cell r="C114" t="str">
            <v>FritsJurgens Set - System M+ 40 mm Class B (+TP.G) - round - stainless steel</v>
          </cell>
          <cell r="D114">
            <v>1155.9000000000001</v>
          </cell>
          <cell r="E114">
            <v>6.1059999999999999</v>
          </cell>
          <cell r="F114" t="str">
            <v>kg</v>
          </cell>
          <cell r="G114">
            <v>13.4</v>
          </cell>
          <cell r="H114">
            <v>21.8</v>
          </cell>
          <cell r="I114">
            <v>35</v>
          </cell>
          <cell r="J114" t="str">
            <v>cm</v>
          </cell>
          <cell r="K114">
            <v>0</v>
          </cell>
          <cell r="L114" t="str">
            <v>pcs</v>
          </cell>
          <cell r="M114" t="str">
            <v>83026000</v>
          </cell>
          <cell r="N114">
            <v>4.0810000000000004</v>
          </cell>
          <cell r="O114" t="str">
            <v>EUR</v>
          </cell>
          <cell r="P114" t="str">
            <v>set</v>
          </cell>
          <cell r="Q114" t="str">
            <v>BP.M+.40.B.X.SS</v>
          </cell>
          <cell r="R114" t="str">
            <v>TP.X.40.G.X.SS</v>
          </cell>
          <cell r="S114" t="str">
            <v>MT.M+.Mount</v>
          </cell>
          <cell r="T114" t="str">
            <v>FP.M.X.X.R.SS</v>
          </cell>
          <cell r="U114" t="str">
            <v>CP.X.X.G.S.SS</v>
          </cell>
          <cell r="V114" t="str">
            <v>FJ.IN.ST.52pg</v>
          </cell>
          <cell r="W114" t="str">
            <v>FJ.Box.ST</v>
          </cell>
          <cell r="X114" t="str">
            <v>FJ.Box.SL</v>
          </cell>
        </row>
        <row r="115">
          <cell r="A115">
            <v>8720681615882</v>
          </cell>
          <cell r="B115" t="str">
            <v>ST.M+.40.B G.S.BK</v>
          </cell>
          <cell r="C115" t="str">
            <v>FritsJurgens Set - System M+ 40 mm Class B (+TP.G) - squared - black</v>
          </cell>
          <cell r="D115">
            <v>1174.0999999999999</v>
          </cell>
          <cell r="E115">
            <v>6.0380000000000003</v>
          </cell>
          <cell r="F115" t="str">
            <v>kg</v>
          </cell>
          <cell r="G115">
            <v>13.4</v>
          </cell>
          <cell r="H115">
            <v>21.8</v>
          </cell>
          <cell r="I115">
            <v>35</v>
          </cell>
          <cell r="J115" t="str">
            <v>cm</v>
          </cell>
          <cell r="K115">
            <v>0</v>
          </cell>
          <cell r="L115" t="str">
            <v>pcs</v>
          </cell>
          <cell r="M115" t="str">
            <v>83026000</v>
          </cell>
          <cell r="N115">
            <v>4.0069999999999997</v>
          </cell>
          <cell r="O115" t="str">
            <v>EUR</v>
          </cell>
          <cell r="P115" t="str">
            <v>set</v>
          </cell>
          <cell r="Q115" t="str">
            <v>BP.M+.40.B.X.BK</v>
          </cell>
          <cell r="R115" t="str">
            <v>TP.X.40.G.X.BK</v>
          </cell>
          <cell r="S115" t="str">
            <v>MT.M+.Mount</v>
          </cell>
          <cell r="T115" t="str">
            <v>FP.M.X.X.S.BK</v>
          </cell>
          <cell r="U115" t="str">
            <v>CP.X.X.G.S.BK</v>
          </cell>
          <cell r="V115" t="str">
            <v>FJ.IN.ST.52pg</v>
          </cell>
          <cell r="W115" t="str">
            <v>FJ.Box.ST</v>
          </cell>
          <cell r="X115" t="str">
            <v>FJ.Box.SL</v>
          </cell>
        </row>
        <row r="116">
          <cell r="A116">
            <v>8720681615912</v>
          </cell>
          <cell r="B116" t="str">
            <v>ST.M+.40.B G.S.SS BK</v>
          </cell>
          <cell r="C116" t="str">
            <v>FritsJurgens Set - System M+ 40 mm Class B (+TP.G) - squared - stainless steel plates+black pivot covers</v>
          </cell>
          <cell r="D116">
            <v>1154.4000000000001</v>
          </cell>
          <cell r="E116">
            <v>6.0380000000000003</v>
          </cell>
          <cell r="F116" t="str">
            <v>kg</v>
          </cell>
          <cell r="G116">
            <v>13.4</v>
          </cell>
          <cell r="H116">
            <v>21.8</v>
          </cell>
          <cell r="I116">
            <v>35</v>
          </cell>
          <cell r="J116" t="str">
            <v>cm</v>
          </cell>
          <cell r="K116">
            <v>0</v>
          </cell>
          <cell r="L116" t="str">
            <v>pcs</v>
          </cell>
          <cell r="M116" t="str">
            <v>83026000</v>
          </cell>
          <cell r="N116">
            <v>4.0069999999999997</v>
          </cell>
          <cell r="O116" t="str">
            <v>EUR</v>
          </cell>
          <cell r="P116" t="str">
            <v>set</v>
          </cell>
          <cell r="Q116" t="str">
            <v>BP.M+.40.B.X.BK</v>
          </cell>
          <cell r="R116" t="str">
            <v>TP.X.40.G.X.BK</v>
          </cell>
          <cell r="S116" t="str">
            <v>MT.M+.Mount</v>
          </cell>
          <cell r="T116" t="str">
            <v>FP.M.X.X.S.SS</v>
          </cell>
          <cell r="U116" t="str">
            <v>CP.X.X.G.S.SS</v>
          </cell>
          <cell r="V116" t="str">
            <v>FJ.IN.ST.52pg</v>
          </cell>
          <cell r="W116" t="str">
            <v>FJ.Box.ST</v>
          </cell>
          <cell r="X116" t="str">
            <v>FJ.Box.SL</v>
          </cell>
        </row>
        <row r="117">
          <cell r="A117">
            <v>8720681615899</v>
          </cell>
          <cell r="B117" t="str">
            <v>ST.M+.40.B G.S.BK SS</v>
          </cell>
          <cell r="C117" t="str">
            <v>FritsJurgens Set - System M+ 40 mm Class B (+TP.G) - squared - black plates+stainless steel pivot covers</v>
          </cell>
          <cell r="D117">
            <v>1163.0999999999999</v>
          </cell>
          <cell r="E117">
            <v>6.0380000000000003</v>
          </cell>
          <cell r="F117" t="str">
            <v>kg</v>
          </cell>
          <cell r="G117">
            <v>13.4</v>
          </cell>
          <cell r="H117">
            <v>21.8</v>
          </cell>
          <cell r="I117">
            <v>35</v>
          </cell>
          <cell r="J117" t="str">
            <v>cm</v>
          </cell>
          <cell r="K117">
            <v>0</v>
          </cell>
          <cell r="L117" t="str">
            <v>pcs</v>
          </cell>
          <cell r="M117" t="str">
            <v>83026000</v>
          </cell>
          <cell r="N117">
            <v>4.0069999999999997</v>
          </cell>
          <cell r="O117" t="str">
            <v>EUR</v>
          </cell>
          <cell r="P117" t="str">
            <v>set</v>
          </cell>
          <cell r="Q117" t="str">
            <v>BP.M+.40.B.X.SS</v>
          </cell>
          <cell r="R117" t="str">
            <v>TP.X.40.G.X.SS</v>
          </cell>
          <cell r="S117" t="str">
            <v>MT.M+.Mount</v>
          </cell>
          <cell r="T117" t="str">
            <v>FP.M.X.X.S.BK</v>
          </cell>
          <cell r="U117" t="str">
            <v>CP.X.X.G.S.BK</v>
          </cell>
          <cell r="V117" t="str">
            <v>FJ.IN.ST.52pg</v>
          </cell>
          <cell r="W117" t="str">
            <v>FJ.Box.ST</v>
          </cell>
          <cell r="X117" t="str">
            <v>FJ.Box.SL</v>
          </cell>
        </row>
        <row r="118">
          <cell r="A118">
            <v>8720681615905</v>
          </cell>
          <cell r="B118" t="str">
            <v>ST.M+.40.B G.S.SS</v>
          </cell>
          <cell r="C118" t="str">
            <v>FritsJurgens Set - System M+ 40 mm Class B (+TP.G) - squared - stainless steel</v>
          </cell>
          <cell r="D118">
            <v>1143.4000000000001</v>
          </cell>
          <cell r="E118">
            <v>6.0380000000000003</v>
          </cell>
          <cell r="F118" t="str">
            <v>kg</v>
          </cell>
          <cell r="G118">
            <v>13.4</v>
          </cell>
          <cell r="H118">
            <v>21.8</v>
          </cell>
          <cell r="I118">
            <v>35</v>
          </cell>
          <cell r="J118" t="str">
            <v>cm</v>
          </cell>
          <cell r="K118">
            <v>0</v>
          </cell>
          <cell r="L118" t="str">
            <v>pcs</v>
          </cell>
          <cell r="M118" t="str">
            <v>83026000</v>
          </cell>
          <cell r="N118">
            <v>4.0069999999999997</v>
          </cell>
          <cell r="O118" t="str">
            <v>EUR</v>
          </cell>
          <cell r="P118" t="str">
            <v>set</v>
          </cell>
          <cell r="Q118" t="str">
            <v>BP.M+.40.B.X.SS</v>
          </cell>
          <cell r="R118" t="str">
            <v>TP.X.40.G.X.SS</v>
          </cell>
          <cell r="S118" t="str">
            <v>MT.M+.Mount</v>
          </cell>
          <cell r="T118" t="str">
            <v>FP.M.X.X.S.SS</v>
          </cell>
          <cell r="U118" t="str">
            <v>CP.X.X.G.S.SS</v>
          </cell>
          <cell r="V118" t="str">
            <v>FJ.IN.ST.52pg</v>
          </cell>
          <cell r="W118" t="str">
            <v>FJ.Box.ST</v>
          </cell>
          <cell r="X118" t="str">
            <v>FJ.Box.SL</v>
          </cell>
        </row>
        <row r="119">
          <cell r="A119">
            <v>8719325751727</v>
          </cell>
          <cell r="B119" t="str">
            <v>ST.M+.40.AA.S.SS</v>
          </cell>
          <cell r="C119" t="str">
            <v>FritsJurgens Set - System M+ 40 mm Class AA - squared - stainless steel</v>
          </cell>
          <cell r="D119">
            <v>1018.2</v>
          </cell>
          <cell r="E119">
            <v>6.0369999999999999</v>
          </cell>
          <cell r="F119" t="str">
            <v>kg</v>
          </cell>
          <cell r="G119">
            <v>13.4</v>
          </cell>
          <cell r="H119">
            <v>21.8</v>
          </cell>
          <cell r="I119">
            <v>35</v>
          </cell>
          <cell r="J119" t="str">
            <v>cm</v>
          </cell>
          <cell r="K119">
            <v>0</v>
          </cell>
          <cell r="L119" t="str">
            <v>pcs</v>
          </cell>
          <cell r="M119" t="str">
            <v>83026000</v>
          </cell>
          <cell r="N119">
            <v>4.0060000000000002</v>
          </cell>
          <cell r="O119" t="str">
            <v>EUR</v>
          </cell>
          <cell r="P119" t="str">
            <v>set</v>
          </cell>
          <cell r="Q119" t="str">
            <v>BP.M+.40.AA.X.SS</v>
          </cell>
          <cell r="R119" t="str">
            <v>TP.X.40.B.X.SS</v>
          </cell>
          <cell r="S119" t="str">
            <v>MT.M+.Mount</v>
          </cell>
          <cell r="T119" t="str">
            <v>FP.M.X.X.S.SS</v>
          </cell>
          <cell r="U119" t="str">
            <v>CP.X.X.B.S.SS</v>
          </cell>
          <cell r="V119" t="str">
            <v>FJ.IN.ST.52pg</v>
          </cell>
          <cell r="W119" t="str">
            <v>FJ.Box.ST</v>
          </cell>
          <cell r="X119" t="str">
            <v>FJ.Box.SL</v>
          </cell>
        </row>
        <row r="120">
          <cell r="A120">
            <v>8720681615776</v>
          </cell>
          <cell r="B120" t="str">
            <v>ST.M+.40.B G.FR.SS BK</v>
          </cell>
          <cell r="C120" t="str">
            <v>FritsJurgens Set - System M+ 40 mm Class B (+TP.G) - Flush rounded - stainless steel plates+black pivot covers</v>
          </cell>
          <cell r="D120">
            <v>1154.4000000000001</v>
          </cell>
          <cell r="E120">
            <v>6.0010000000000003</v>
          </cell>
          <cell r="F120" t="str">
            <v>kg</v>
          </cell>
          <cell r="G120">
            <v>13.4</v>
          </cell>
          <cell r="H120">
            <v>21.8</v>
          </cell>
          <cell r="I120">
            <v>35</v>
          </cell>
          <cell r="J120" t="str">
            <v>cm</v>
          </cell>
          <cell r="K120">
            <v>0</v>
          </cell>
          <cell r="L120" t="str">
            <v>pcs</v>
          </cell>
          <cell r="M120" t="str">
            <v>83026000</v>
          </cell>
          <cell r="N120">
            <v>3.9860000000000002</v>
          </cell>
          <cell r="O120" t="str">
            <v>EUR</v>
          </cell>
          <cell r="P120" t="str">
            <v>set</v>
          </cell>
          <cell r="Q120" t="str">
            <v>BP.M+.40.B.X.BK</v>
          </cell>
          <cell r="R120" t="str">
            <v>TP.X.40.G.X.BK</v>
          </cell>
          <cell r="S120" t="str">
            <v>MT.M+.Mount</v>
          </cell>
          <cell r="T120" t="str">
            <v>FP.M.X.X.FR.SS</v>
          </cell>
          <cell r="U120" t="str">
            <v>CP.X.X.G.S.SS</v>
          </cell>
          <cell r="V120" t="str">
            <v>FJ.IN.ST.44pg</v>
          </cell>
          <cell r="W120" t="str">
            <v>FJ.Box.ST</v>
          </cell>
          <cell r="X120" t="str">
            <v>FJ.Box.SL</v>
          </cell>
        </row>
        <row r="121">
          <cell r="A121">
            <v>8720681615752</v>
          </cell>
          <cell r="B121" t="str">
            <v>ST.M+.40.B G.FR.SS</v>
          </cell>
          <cell r="C121" t="str">
            <v>FritsJurgens Set - System M+ 40 mm Class B (+TP.G) - Flush rounded - stainless steel</v>
          </cell>
          <cell r="D121">
            <v>1143.4000000000001</v>
          </cell>
          <cell r="E121">
            <v>6.0010000000000003</v>
          </cell>
          <cell r="F121" t="str">
            <v>kg</v>
          </cell>
          <cell r="G121">
            <v>13.4</v>
          </cell>
          <cell r="H121">
            <v>21.8</v>
          </cell>
          <cell r="I121">
            <v>35</v>
          </cell>
          <cell r="J121" t="str">
            <v>cm</v>
          </cell>
          <cell r="K121">
            <v>0</v>
          </cell>
          <cell r="L121" t="str">
            <v>pcs</v>
          </cell>
          <cell r="M121" t="str">
            <v>83026000</v>
          </cell>
          <cell r="N121">
            <v>3.9860000000000002</v>
          </cell>
          <cell r="O121" t="str">
            <v>EUR</v>
          </cell>
          <cell r="P121" t="str">
            <v>set</v>
          </cell>
          <cell r="Q121" t="str">
            <v>BP.M+.40.B.X.SS</v>
          </cell>
          <cell r="R121" t="str">
            <v>TP.X.40.G.X.SS</v>
          </cell>
          <cell r="S121" t="str">
            <v>MT.M+.Mount</v>
          </cell>
          <cell r="T121" t="str">
            <v>FP.M.X.X.FR.SS</v>
          </cell>
          <cell r="U121" t="str">
            <v>CP.X.X.G.S.SS</v>
          </cell>
          <cell r="V121" t="str">
            <v>FJ.IN.ST.44pg</v>
          </cell>
          <cell r="W121" t="str">
            <v>FJ.Box.ST</v>
          </cell>
          <cell r="X121" t="str">
            <v>FJ.Box.SL</v>
          </cell>
        </row>
        <row r="122">
          <cell r="A122">
            <v>8720681615790</v>
          </cell>
          <cell r="B122" t="str">
            <v>ST.M+.40.B G.FS.SS BK</v>
          </cell>
          <cell r="C122" t="str">
            <v>FritsJurgens Set - System M+ 40 mm Class B (+TP.G) - Flush squared - stainless steel plates+black pivot covers</v>
          </cell>
          <cell r="D122">
            <v>1154.4000000000001</v>
          </cell>
          <cell r="E122">
            <v>6.0039999999999996</v>
          </cell>
          <cell r="F122" t="str">
            <v>kg</v>
          </cell>
          <cell r="G122">
            <v>13.4</v>
          </cell>
          <cell r="H122">
            <v>21.8</v>
          </cell>
          <cell r="I122">
            <v>35</v>
          </cell>
          <cell r="J122" t="str">
            <v>cm</v>
          </cell>
          <cell r="K122">
            <v>0</v>
          </cell>
          <cell r="L122" t="str">
            <v>pcs</v>
          </cell>
          <cell r="M122" t="str">
            <v>83026000</v>
          </cell>
          <cell r="N122">
            <v>3.9889999999999999</v>
          </cell>
          <cell r="O122" t="str">
            <v>EUR</v>
          </cell>
          <cell r="P122" t="str">
            <v>set</v>
          </cell>
          <cell r="Q122" t="str">
            <v>BP.M+.40.B.X.BK</v>
          </cell>
          <cell r="R122" t="str">
            <v>TP.X.40.G.X.BK</v>
          </cell>
          <cell r="S122" t="str">
            <v>MT.M+.Mount</v>
          </cell>
          <cell r="T122" t="str">
            <v>FP.M.X.X.FS.SS</v>
          </cell>
          <cell r="U122" t="str">
            <v>CP.X.X.G.S.SS</v>
          </cell>
          <cell r="V122" t="str">
            <v>FJ.IN.ST.44pg</v>
          </cell>
          <cell r="W122" t="str">
            <v>FJ.Box.ST</v>
          </cell>
          <cell r="X122" t="str">
            <v>FJ.Box.SL</v>
          </cell>
        </row>
        <row r="123">
          <cell r="A123">
            <v>8720681615783</v>
          </cell>
          <cell r="B123" t="str">
            <v>ST.M+.40.B G.FS.SS</v>
          </cell>
          <cell r="C123" t="str">
            <v>FritsJurgens Set - System M+ 40 mm Class B (+TP.G) - Flush squared - stainless steel</v>
          </cell>
          <cell r="D123">
            <v>1143.4000000000001</v>
          </cell>
          <cell r="E123">
            <v>6.0039999999999996</v>
          </cell>
          <cell r="F123" t="str">
            <v>kg</v>
          </cell>
          <cell r="G123">
            <v>13.4</v>
          </cell>
          <cell r="H123">
            <v>21.8</v>
          </cell>
          <cell r="I123">
            <v>35</v>
          </cell>
          <cell r="J123" t="str">
            <v>cm</v>
          </cell>
          <cell r="K123">
            <v>0</v>
          </cell>
          <cell r="L123" t="str">
            <v>pcs</v>
          </cell>
          <cell r="M123" t="str">
            <v>83026000</v>
          </cell>
          <cell r="N123">
            <v>3.9889999999999999</v>
          </cell>
          <cell r="O123" t="str">
            <v>EUR</v>
          </cell>
          <cell r="P123" t="str">
            <v>set</v>
          </cell>
          <cell r="Q123" t="str">
            <v>BP.M+.40.B.X.SS</v>
          </cell>
          <cell r="R123" t="str">
            <v>TP.X.40.G.X.SS</v>
          </cell>
          <cell r="S123" t="str">
            <v>MT.M+.Mount</v>
          </cell>
          <cell r="T123" t="str">
            <v>FP.M.X.X.FS.SS</v>
          </cell>
          <cell r="U123" t="str">
            <v>CP.X.X.G.S.SS</v>
          </cell>
          <cell r="V123" t="str">
            <v>FJ.IN.ST.44pg</v>
          </cell>
          <cell r="W123" t="str">
            <v>FJ.Box.ST</v>
          </cell>
          <cell r="X123" t="str">
            <v>FJ.Box.SL</v>
          </cell>
        </row>
        <row r="124">
          <cell r="A124">
            <v>8719325751130</v>
          </cell>
          <cell r="B124" t="str">
            <v>ST.M+.40.AA.FR.SS BK</v>
          </cell>
          <cell r="C124" t="str">
            <v>FritsJurgens Set - System M+ 40 mm Class AA - Flush rounded - stainless steel plates+black pivot covers</v>
          </cell>
          <cell r="D124">
            <v>1029.7</v>
          </cell>
          <cell r="E124">
            <v>6</v>
          </cell>
          <cell r="F124" t="str">
            <v>kg</v>
          </cell>
          <cell r="G124">
            <v>13.4</v>
          </cell>
          <cell r="H124">
            <v>21.8</v>
          </cell>
          <cell r="I124">
            <v>35</v>
          </cell>
          <cell r="J124" t="str">
            <v>cm</v>
          </cell>
          <cell r="K124">
            <v>0</v>
          </cell>
          <cell r="L124" t="str">
            <v>pcs</v>
          </cell>
          <cell r="M124" t="str">
            <v>83026000</v>
          </cell>
          <cell r="N124">
            <v>3.9849999999999999</v>
          </cell>
          <cell r="O124" t="str">
            <v>EUR</v>
          </cell>
          <cell r="P124" t="str">
            <v>set</v>
          </cell>
          <cell r="Q124" t="str">
            <v>BP.M+.40.AA.X.BK</v>
          </cell>
          <cell r="R124" t="str">
            <v>TP.X.40.B.X.BK</v>
          </cell>
          <cell r="S124" t="str">
            <v>MT.M+.Mount</v>
          </cell>
          <cell r="T124" t="str">
            <v>FP.M.X.X.FR.SS</v>
          </cell>
          <cell r="U124" t="str">
            <v>CP.X.X.B.S.SS</v>
          </cell>
          <cell r="V124" t="str">
            <v>FJ.IN.ST.44pg</v>
          </cell>
          <cell r="W124" t="str">
            <v>FJ.Box.ST</v>
          </cell>
          <cell r="X124" t="str">
            <v>FJ.Box.SL</v>
          </cell>
        </row>
        <row r="125">
          <cell r="A125">
            <v>8719325751123</v>
          </cell>
          <cell r="B125" t="str">
            <v>ST.M+.40.AA.FR.SS</v>
          </cell>
          <cell r="C125" t="str">
            <v>FritsJurgens Set - System M+ 40 mm Class AA - Flush rounded - stainless steel</v>
          </cell>
          <cell r="D125">
            <v>1018.2</v>
          </cell>
          <cell r="E125">
            <v>6</v>
          </cell>
          <cell r="F125" t="str">
            <v>kg</v>
          </cell>
          <cell r="G125">
            <v>13.4</v>
          </cell>
          <cell r="H125">
            <v>21.8</v>
          </cell>
          <cell r="I125">
            <v>35</v>
          </cell>
          <cell r="J125" t="str">
            <v>cm</v>
          </cell>
          <cell r="K125">
            <v>0</v>
          </cell>
          <cell r="L125" t="str">
            <v>pcs</v>
          </cell>
          <cell r="M125" t="str">
            <v>83026000</v>
          </cell>
          <cell r="N125">
            <v>3.9849999999999999</v>
          </cell>
          <cell r="O125" t="str">
            <v>EUR</v>
          </cell>
          <cell r="P125" t="str">
            <v>set</v>
          </cell>
          <cell r="Q125" t="str">
            <v>BP.M+.40.AA.X.SS</v>
          </cell>
          <cell r="R125" t="str">
            <v>TP.X.40.B.X.SS</v>
          </cell>
          <cell r="S125" t="str">
            <v>MT.M+.Mount</v>
          </cell>
          <cell r="T125" t="str">
            <v>FP.M.X.X.FR.SS</v>
          </cell>
          <cell r="U125" t="str">
            <v>CP.X.X.B.S.SS</v>
          </cell>
          <cell r="V125" t="str">
            <v>FJ.IN.ST.44pg</v>
          </cell>
          <cell r="W125" t="str">
            <v>FJ.Box.ST</v>
          </cell>
          <cell r="X125" t="str">
            <v>FJ.Box.SL</v>
          </cell>
        </row>
        <row r="126">
          <cell r="A126">
            <v>8719325751154</v>
          </cell>
          <cell r="B126" t="str">
            <v>ST.M+.40.AA.FS.SS BK</v>
          </cell>
          <cell r="C126" t="str">
            <v>FritsJurgens Set - System M+ 40 mm Class AA - Flush squared - stainless steel plates+black pivot covers</v>
          </cell>
          <cell r="D126">
            <v>1029.7</v>
          </cell>
          <cell r="E126">
            <v>6.0030000000000001</v>
          </cell>
          <cell r="F126" t="str">
            <v>kg</v>
          </cell>
          <cell r="G126">
            <v>13.4</v>
          </cell>
          <cell r="H126">
            <v>21.8</v>
          </cell>
          <cell r="I126">
            <v>35</v>
          </cell>
          <cell r="J126" t="str">
            <v>cm</v>
          </cell>
          <cell r="K126">
            <v>0</v>
          </cell>
          <cell r="L126" t="str">
            <v>pcs</v>
          </cell>
          <cell r="M126" t="str">
            <v>83026000</v>
          </cell>
          <cell r="N126">
            <v>3.988</v>
          </cell>
          <cell r="O126" t="str">
            <v>EUR</v>
          </cell>
          <cell r="P126" t="str">
            <v>set</v>
          </cell>
          <cell r="Q126" t="str">
            <v>BP.M+.40.AA.X.BK</v>
          </cell>
          <cell r="R126" t="str">
            <v>TP.X.40.B.X.BK</v>
          </cell>
          <cell r="S126" t="str">
            <v>MT.M+.Mount</v>
          </cell>
          <cell r="T126" t="str">
            <v>FP.M.X.X.FS.SS</v>
          </cell>
          <cell r="U126" t="str">
            <v>CP.X.X.B.S.SS</v>
          </cell>
          <cell r="V126" t="str">
            <v>FJ.IN.ST.44pg</v>
          </cell>
          <cell r="W126" t="str">
            <v>FJ.Box.ST</v>
          </cell>
          <cell r="X126" t="str">
            <v>FJ.Box.SL</v>
          </cell>
        </row>
        <row r="127">
          <cell r="A127">
            <v>8719325751147</v>
          </cell>
          <cell r="B127" t="str">
            <v>ST.M+.40.AA.FS.SS</v>
          </cell>
          <cell r="C127" t="str">
            <v>FritsJurgens Set - System M+ 40 mm Class AA - Flush squared - stainless steel</v>
          </cell>
          <cell r="D127">
            <v>1018.2</v>
          </cell>
          <cell r="E127">
            <v>6.0030000000000001</v>
          </cell>
          <cell r="F127" t="str">
            <v>kg</v>
          </cell>
          <cell r="G127">
            <v>13.4</v>
          </cell>
          <cell r="H127">
            <v>21.8</v>
          </cell>
          <cell r="I127">
            <v>35</v>
          </cell>
          <cell r="J127" t="str">
            <v>cm</v>
          </cell>
          <cell r="K127">
            <v>0</v>
          </cell>
          <cell r="L127" t="str">
            <v>pcs</v>
          </cell>
          <cell r="M127" t="str">
            <v>83026000</v>
          </cell>
          <cell r="N127">
            <v>3.988</v>
          </cell>
          <cell r="O127" t="str">
            <v>EUR</v>
          </cell>
          <cell r="P127" t="str">
            <v>set</v>
          </cell>
          <cell r="Q127" t="str">
            <v>BP.M+.40.AA.X.SS</v>
          </cell>
          <cell r="R127" t="str">
            <v>TP.X.40.B.X.SS</v>
          </cell>
          <cell r="S127" t="str">
            <v>MT.M+.Mount</v>
          </cell>
          <cell r="T127" t="str">
            <v>FP.M.X.X.FS.SS</v>
          </cell>
          <cell r="U127" t="str">
            <v>CP.X.X.B.S.SS</v>
          </cell>
          <cell r="V127" t="str">
            <v>FJ.IN.ST.44pg</v>
          </cell>
          <cell r="W127" t="str">
            <v>FJ.Box.ST</v>
          </cell>
          <cell r="X127" t="str">
            <v>FJ.Box.SL</v>
          </cell>
        </row>
        <row r="128">
          <cell r="A128">
            <v>8720681600864</v>
          </cell>
          <cell r="B128" t="str">
            <v>ST.M+.40.A.R.BK</v>
          </cell>
          <cell r="C128" t="str">
            <v>FritsJurgens Set - System M+ 40 mm Class A - round - black</v>
          </cell>
          <cell r="D128">
            <v>1098.8</v>
          </cell>
          <cell r="E128">
            <v>6.1029999999999998</v>
          </cell>
          <cell r="F128" t="str">
            <v>kg</v>
          </cell>
          <cell r="G128">
            <v>13.4</v>
          </cell>
          <cell r="H128">
            <v>21.8</v>
          </cell>
          <cell r="I128">
            <v>35</v>
          </cell>
          <cell r="J128" t="str">
            <v>cm</v>
          </cell>
          <cell r="K128">
            <v>0</v>
          </cell>
          <cell r="L128" t="str">
            <v>pcs</v>
          </cell>
          <cell r="M128" t="str">
            <v>83026000</v>
          </cell>
          <cell r="N128">
            <v>4.0780000000000003</v>
          </cell>
          <cell r="O128" t="str">
            <v>EUR</v>
          </cell>
          <cell r="P128" t="str">
            <v>set</v>
          </cell>
          <cell r="Q128" t="str">
            <v>BP.M+.40.A.X.BK</v>
          </cell>
          <cell r="R128" t="str">
            <v>TP.X.40.B.X.BK</v>
          </cell>
          <cell r="S128" t="str">
            <v>MT.M+.Mount</v>
          </cell>
          <cell r="T128" t="str">
            <v>FP.M.X.X.R.BK</v>
          </cell>
          <cell r="U128" t="str">
            <v>CP.X.X.B.S.BK</v>
          </cell>
          <cell r="V128" t="str">
            <v>FJ.IN.ST.52pg</v>
          </cell>
          <cell r="W128" t="str">
            <v>FJ.Box.ST</v>
          </cell>
          <cell r="X128" t="str">
            <v>FJ.Box.SL</v>
          </cell>
        </row>
        <row r="129">
          <cell r="A129">
            <v>8720681618012</v>
          </cell>
          <cell r="B129" t="str">
            <v>ST.M+.40.A.R.SS BK</v>
          </cell>
          <cell r="C129" t="str">
            <v>FritsJurgens Set - System M+ 40 mm Class A - round - stainless steel plates+black pivot covers</v>
          </cell>
          <cell r="D129">
            <v>1077.9000000000001</v>
          </cell>
          <cell r="E129">
            <v>6.1050000000000004</v>
          </cell>
          <cell r="F129" t="str">
            <v>kg</v>
          </cell>
          <cell r="G129">
            <v>13.4</v>
          </cell>
          <cell r="H129">
            <v>21.8</v>
          </cell>
          <cell r="I129">
            <v>35</v>
          </cell>
          <cell r="J129" t="str">
            <v>cm</v>
          </cell>
          <cell r="K129">
            <v>0</v>
          </cell>
          <cell r="L129" t="str">
            <v>pcs</v>
          </cell>
          <cell r="M129" t="str">
            <v>83026000</v>
          </cell>
          <cell r="N129">
            <v>4.08</v>
          </cell>
          <cell r="O129" t="str">
            <v>EUR</v>
          </cell>
          <cell r="P129" t="str">
            <v>set</v>
          </cell>
          <cell r="Q129" t="str">
            <v>BP.M+.40.A.X.BK</v>
          </cell>
          <cell r="R129" t="str">
            <v>TP.X.40.B.X.BK</v>
          </cell>
          <cell r="S129" t="str">
            <v>MT.M+.Mount</v>
          </cell>
          <cell r="T129" t="str">
            <v>FP.M.X.X.R.SS</v>
          </cell>
          <cell r="U129" t="str">
            <v>CP.X.X.B.S.SS</v>
          </cell>
          <cell r="V129" t="str">
            <v>FJ.IN.ST.52pg</v>
          </cell>
          <cell r="W129" t="str">
            <v>FJ.Box.ST</v>
          </cell>
          <cell r="X129" t="str">
            <v>FJ.Box.SL</v>
          </cell>
        </row>
        <row r="130">
          <cell r="A130">
            <v>8720681606484</v>
          </cell>
          <cell r="B130" t="str">
            <v>ST.M+.40.A.R.BK SS</v>
          </cell>
          <cell r="C130" t="str">
            <v>FritsJurgens Set - System M+ 40 mm Class A - round - black plates+stainless steel pivot covers</v>
          </cell>
          <cell r="D130">
            <v>1087.3</v>
          </cell>
          <cell r="E130">
            <v>6.1029999999999998</v>
          </cell>
          <cell r="F130" t="str">
            <v>kg</v>
          </cell>
          <cell r="G130">
            <v>13.4</v>
          </cell>
          <cell r="H130">
            <v>21.8</v>
          </cell>
          <cell r="I130">
            <v>35</v>
          </cell>
          <cell r="J130" t="str">
            <v>cm</v>
          </cell>
          <cell r="K130">
            <v>0</v>
          </cell>
          <cell r="L130" t="str">
            <v>pcs</v>
          </cell>
          <cell r="M130" t="str">
            <v>83026000</v>
          </cell>
          <cell r="N130">
            <v>4.0780000000000003</v>
          </cell>
          <cell r="O130" t="str">
            <v>EUR</v>
          </cell>
          <cell r="P130" t="str">
            <v>set</v>
          </cell>
          <cell r="Q130" t="str">
            <v>BP.M+.40.A.X.SS</v>
          </cell>
          <cell r="R130" t="str">
            <v>TP.X.40.B.X.SS</v>
          </cell>
          <cell r="S130" t="str">
            <v>MT.M+.Mount</v>
          </cell>
          <cell r="T130" t="str">
            <v>FP.M.X.X.R.BK</v>
          </cell>
          <cell r="U130" t="str">
            <v>CP.X.X.B.S.BK</v>
          </cell>
          <cell r="V130" t="str">
            <v>FJ.IN.ST.52pg</v>
          </cell>
          <cell r="W130" t="str">
            <v>FJ.Box.ST</v>
          </cell>
          <cell r="X130" t="str">
            <v>FJ.Box.SL</v>
          </cell>
        </row>
        <row r="131">
          <cell r="A131">
            <v>8720681617749</v>
          </cell>
          <cell r="B131" t="str">
            <v>ST.M+.40.A.R.SS</v>
          </cell>
          <cell r="C131" t="str">
            <v>FritsJurgens Set - System M+ 40 mm Class A - round - stainless steel</v>
          </cell>
          <cell r="D131">
            <v>1066.4000000000001</v>
          </cell>
          <cell r="E131">
            <v>6.1050000000000004</v>
          </cell>
          <cell r="F131" t="str">
            <v>kg</v>
          </cell>
          <cell r="G131">
            <v>13.4</v>
          </cell>
          <cell r="H131">
            <v>21.8</v>
          </cell>
          <cell r="I131">
            <v>35</v>
          </cell>
          <cell r="J131" t="str">
            <v>cm</v>
          </cell>
          <cell r="K131">
            <v>0</v>
          </cell>
          <cell r="L131" t="str">
            <v>pcs</v>
          </cell>
          <cell r="M131" t="str">
            <v>83026000</v>
          </cell>
          <cell r="N131">
            <v>4.08</v>
          </cell>
          <cell r="O131" t="str">
            <v>EUR</v>
          </cell>
          <cell r="P131" t="str">
            <v>set</v>
          </cell>
          <cell r="Q131" t="str">
            <v>BP.M+.40.A.X.SS</v>
          </cell>
          <cell r="R131" t="str">
            <v>TP.X.40.B.X.SS</v>
          </cell>
          <cell r="S131" t="str">
            <v>MT.M+.Mount</v>
          </cell>
          <cell r="T131" t="str">
            <v>FP.M.X.X.R.SS</v>
          </cell>
          <cell r="U131" t="str">
            <v>CP.X.X.B.S.SS</v>
          </cell>
          <cell r="V131" t="str">
            <v>FJ.IN.ST.52pg</v>
          </cell>
          <cell r="W131" t="str">
            <v>FJ.Box.ST</v>
          </cell>
          <cell r="X131" t="str">
            <v>FJ.Box.SL</v>
          </cell>
        </row>
        <row r="132">
          <cell r="A132">
            <v>8720681604862</v>
          </cell>
          <cell r="B132" t="str">
            <v>ST.M+.40.A.S.BK</v>
          </cell>
          <cell r="C132" t="str">
            <v>FritsJurgens Set - System M+ 40 mm Class A - squared - black</v>
          </cell>
          <cell r="D132">
            <v>1085.2</v>
          </cell>
          <cell r="E132">
            <v>6.0380000000000003</v>
          </cell>
          <cell r="F132" t="str">
            <v>kg</v>
          </cell>
          <cell r="G132">
            <v>13.4</v>
          </cell>
          <cell r="H132">
            <v>21.8</v>
          </cell>
          <cell r="I132">
            <v>35</v>
          </cell>
          <cell r="J132" t="str">
            <v>cm</v>
          </cell>
          <cell r="K132">
            <v>0</v>
          </cell>
          <cell r="L132" t="str">
            <v>pcs</v>
          </cell>
          <cell r="M132" t="str">
            <v>83026000</v>
          </cell>
          <cell r="N132">
            <v>4.0069999999999997</v>
          </cell>
          <cell r="O132" t="str">
            <v>EUR</v>
          </cell>
          <cell r="P132" t="str">
            <v>set</v>
          </cell>
          <cell r="Q132" t="str">
            <v>BP.M+.40.A.X.BK</v>
          </cell>
          <cell r="R132" t="str">
            <v>TP.X.40.B.X.BK</v>
          </cell>
          <cell r="S132" t="str">
            <v>MT.M+.Mount</v>
          </cell>
          <cell r="T132" t="str">
            <v>FP.M.X.X.S.BK</v>
          </cell>
          <cell r="U132" t="str">
            <v>CP.X.X.B.S.BK</v>
          </cell>
          <cell r="V132" t="str">
            <v>FJ.IN.ST.52pg</v>
          </cell>
          <cell r="W132" t="str">
            <v>FJ.Box.ST</v>
          </cell>
          <cell r="X132" t="str">
            <v>FJ.Box.SL</v>
          </cell>
        </row>
        <row r="133">
          <cell r="A133">
            <v>8720681610788</v>
          </cell>
          <cell r="B133" t="str">
            <v>ST.M+.40.A.S.SS BK</v>
          </cell>
          <cell r="C133" t="str">
            <v>FritsJurgens Set - System M+ 40 mm Class A - squared - stainless steel plates+black pivot covers</v>
          </cell>
          <cell r="D133">
            <v>1065.4000000000001</v>
          </cell>
          <cell r="E133">
            <v>6.0369999999999999</v>
          </cell>
          <cell r="F133" t="str">
            <v>kg</v>
          </cell>
          <cell r="G133">
            <v>13.4</v>
          </cell>
          <cell r="H133">
            <v>21.8</v>
          </cell>
          <cell r="I133">
            <v>35</v>
          </cell>
          <cell r="J133" t="str">
            <v>cm</v>
          </cell>
          <cell r="K133">
            <v>0</v>
          </cell>
          <cell r="L133" t="str">
            <v>pcs</v>
          </cell>
          <cell r="M133" t="str">
            <v>83026000</v>
          </cell>
          <cell r="N133">
            <v>4.0060000000000002</v>
          </cell>
          <cell r="O133" t="str">
            <v>EUR</v>
          </cell>
          <cell r="P133" t="str">
            <v>set</v>
          </cell>
          <cell r="Q133" t="str">
            <v>BP.M+.40.A.X.BK</v>
          </cell>
          <cell r="R133" t="str">
            <v>TP.X.40.B.X.BK</v>
          </cell>
          <cell r="S133" t="str">
            <v>MT.M+.Mount</v>
          </cell>
          <cell r="T133" t="str">
            <v>FP.M.X.X.S.SS</v>
          </cell>
          <cell r="U133" t="str">
            <v>CP.X.X.B.S.SS</v>
          </cell>
          <cell r="V133" t="str">
            <v>FJ.IN.ST.52pg</v>
          </cell>
          <cell r="W133" t="str">
            <v>FJ.Box.ST</v>
          </cell>
          <cell r="X133" t="str">
            <v>FJ.Box.SL</v>
          </cell>
        </row>
        <row r="134">
          <cell r="A134">
            <v>8720681612560</v>
          </cell>
          <cell r="B134" t="str">
            <v>ST.M+.40.A.S.BK SS</v>
          </cell>
          <cell r="C134" t="str">
            <v>FritsJurgens Set - System M+ 40 mm Class A - squared - black plates+stainless steel pivot covers</v>
          </cell>
          <cell r="D134">
            <v>1073.7</v>
          </cell>
          <cell r="E134">
            <v>6.0380000000000003</v>
          </cell>
          <cell r="F134" t="str">
            <v>kg</v>
          </cell>
          <cell r="G134">
            <v>13.4</v>
          </cell>
          <cell r="H134">
            <v>21.8</v>
          </cell>
          <cell r="I134">
            <v>35</v>
          </cell>
          <cell r="J134" t="str">
            <v>cm</v>
          </cell>
          <cell r="K134">
            <v>0</v>
          </cell>
          <cell r="L134" t="str">
            <v>pcs</v>
          </cell>
          <cell r="M134" t="str">
            <v>83026000</v>
          </cell>
          <cell r="N134">
            <v>4.0069999999999997</v>
          </cell>
          <cell r="O134" t="str">
            <v>EUR</v>
          </cell>
          <cell r="P134" t="str">
            <v>set</v>
          </cell>
          <cell r="Q134" t="str">
            <v>BP.M+.40.A.X.SS</v>
          </cell>
          <cell r="R134" t="str">
            <v>TP.X.40.B.X.SS</v>
          </cell>
          <cell r="S134" t="str">
            <v>MT.M+.Mount</v>
          </cell>
          <cell r="T134" t="str">
            <v>FP.M.X.X.S.BK</v>
          </cell>
          <cell r="U134" t="str">
            <v>CP.X.X.B.S.BK</v>
          </cell>
          <cell r="V134" t="str">
            <v>FJ.IN.ST.52pg</v>
          </cell>
          <cell r="W134" t="str">
            <v>FJ.Box.ST</v>
          </cell>
          <cell r="X134" t="str">
            <v>FJ.Box.SL</v>
          </cell>
        </row>
        <row r="135">
          <cell r="A135">
            <v>8720681609980</v>
          </cell>
          <cell r="B135" t="str">
            <v>ST.M+.40.A.S.SS</v>
          </cell>
          <cell r="C135" t="str">
            <v>FritsJurgens Set - System M+ 40 mm Class A - squared - stainless steel</v>
          </cell>
          <cell r="D135">
            <v>1053.9000000000001</v>
          </cell>
          <cell r="E135">
            <v>6.0369999999999999</v>
          </cell>
          <cell r="F135" t="str">
            <v>kg</v>
          </cell>
          <cell r="G135">
            <v>13.4</v>
          </cell>
          <cell r="H135">
            <v>21.8</v>
          </cell>
          <cell r="I135">
            <v>35</v>
          </cell>
          <cell r="J135" t="str">
            <v>cm</v>
          </cell>
          <cell r="K135">
            <v>0</v>
          </cell>
          <cell r="L135" t="str">
            <v>pcs</v>
          </cell>
          <cell r="M135" t="str">
            <v>83026000</v>
          </cell>
          <cell r="N135">
            <v>4.0060000000000002</v>
          </cell>
          <cell r="O135" t="str">
            <v>EUR</v>
          </cell>
          <cell r="P135" t="str">
            <v>set</v>
          </cell>
          <cell r="Q135" t="str">
            <v>BP.M+.40.A.X.SS</v>
          </cell>
          <cell r="R135" t="str">
            <v>TP.X.40.B.X.SS</v>
          </cell>
          <cell r="S135" t="str">
            <v>MT.M+.Mount</v>
          </cell>
          <cell r="T135" t="str">
            <v>FP.M.X.X.S.SS</v>
          </cell>
          <cell r="U135" t="str">
            <v>CP.X.X.B.S.SS</v>
          </cell>
          <cell r="V135" t="str">
            <v>FJ.IN.ST.52pg</v>
          </cell>
          <cell r="W135" t="str">
            <v>FJ.Box.ST</v>
          </cell>
          <cell r="X135" t="str">
            <v>FJ.Box.SL</v>
          </cell>
        </row>
        <row r="136">
          <cell r="A136">
            <v>8720681602677</v>
          </cell>
          <cell r="B136" t="str">
            <v>ST.M+.40.A.FR.SS BK</v>
          </cell>
          <cell r="C136" t="str">
            <v>FritsJurgens Set - System M+ 40 mm Class A - Flush rounded - stainless steel plates+black pivot covers</v>
          </cell>
          <cell r="D136">
            <v>1065.4000000000001</v>
          </cell>
          <cell r="E136">
            <v>6</v>
          </cell>
          <cell r="F136" t="str">
            <v>kg</v>
          </cell>
          <cell r="G136">
            <v>13.4</v>
          </cell>
          <cell r="H136">
            <v>21.8</v>
          </cell>
          <cell r="I136">
            <v>35</v>
          </cell>
          <cell r="J136" t="str">
            <v>cm</v>
          </cell>
          <cell r="K136">
            <v>0</v>
          </cell>
          <cell r="L136" t="str">
            <v>pcs</v>
          </cell>
          <cell r="M136" t="str">
            <v>83026000</v>
          </cell>
          <cell r="N136">
            <v>3.9849999999999999</v>
          </cell>
          <cell r="O136" t="str">
            <v>EUR</v>
          </cell>
          <cell r="P136" t="str">
            <v>set</v>
          </cell>
          <cell r="Q136" t="str">
            <v>BP.M+.40.A.X.BK</v>
          </cell>
          <cell r="R136" t="str">
            <v>TP.X.40.B.X.BK</v>
          </cell>
          <cell r="S136" t="str">
            <v>MT.M+.Mount</v>
          </cell>
          <cell r="T136" t="str">
            <v>FP.M.X.X.FR.SS</v>
          </cell>
          <cell r="U136" t="str">
            <v>CP.X.X.B.S.SS</v>
          </cell>
          <cell r="V136" t="str">
            <v>FJ.IN.ST.44pg</v>
          </cell>
          <cell r="W136" t="str">
            <v>FJ.Box.ST</v>
          </cell>
          <cell r="X136" t="str">
            <v>FJ.Box.SL</v>
          </cell>
        </row>
        <row r="137">
          <cell r="A137">
            <v>8720681608723</v>
          </cell>
          <cell r="B137" t="str">
            <v>ST.M+.40.A.FR.SS</v>
          </cell>
          <cell r="C137" t="str">
            <v>FritsJurgens Set - System M+ 40 mm Class A - Flush rounded - stainless steel</v>
          </cell>
          <cell r="D137">
            <v>1053.9000000000001</v>
          </cell>
          <cell r="E137">
            <v>6</v>
          </cell>
          <cell r="F137" t="str">
            <v>kg</v>
          </cell>
          <cell r="G137">
            <v>13.4</v>
          </cell>
          <cell r="H137">
            <v>21.8</v>
          </cell>
          <cell r="I137">
            <v>35</v>
          </cell>
          <cell r="J137" t="str">
            <v>cm</v>
          </cell>
          <cell r="K137">
            <v>0</v>
          </cell>
          <cell r="L137" t="str">
            <v>pcs</v>
          </cell>
          <cell r="M137" t="str">
            <v>83026000</v>
          </cell>
          <cell r="N137">
            <v>3.9849999999999999</v>
          </cell>
          <cell r="O137" t="str">
            <v>EUR</v>
          </cell>
          <cell r="P137" t="str">
            <v>set</v>
          </cell>
          <cell r="Q137" t="str">
            <v>BP.M+.40.A.X.SS</v>
          </cell>
          <cell r="R137" t="str">
            <v>TP.X.40.B.X.SS</v>
          </cell>
          <cell r="S137" t="str">
            <v>MT.M+.Mount</v>
          </cell>
          <cell r="T137" t="str">
            <v>FP.M.X.X.FR.SS</v>
          </cell>
          <cell r="U137" t="str">
            <v>CP.X.X.B.S.SS</v>
          </cell>
          <cell r="V137" t="str">
            <v>FJ.IN.ST.44pg</v>
          </cell>
          <cell r="W137" t="str">
            <v>FJ.Box.ST</v>
          </cell>
          <cell r="X137" t="str">
            <v>FJ.Box.SL</v>
          </cell>
        </row>
        <row r="138">
          <cell r="A138">
            <v>8720681602370</v>
          </cell>
          <cell r="B138" t="str">
            <v>ST.M+.40.A.FS.SS BK</v>
          </cell>
          <cell r="C138" t="str">
            <v>FritsJurgens Set - System M+ 40 mm Class A - Flush squared - stainless steel plates+black pivot covers</v>
          </cell>
          <cell r="D138">
            <v>1065.4000000000001</v>
          </cell>
          <cell r="E138">
            <v>6.0030000000000001</v>
          </cell>
          <cell r="F138" t="str">
            <v>kg</v>
          </cell>
          <cell r="G138">
            <v>13.4</v>
          </cell>
          <cell r="H138">
            <v>21.8</v>
          </cell>
          <cell r="I138">
            <v>35</v>
          </cell>
          <cell r="J138" t="str">
            <v>cm</v>
          </cell>
          <cell r="K138">
            <v>0</v>
          </cell>
          <cell r="L138" t="str">
            <v>pcs</v>
          </cell>
          <cell r="M138" t="str">
            <v>83026000</v>
          </cell>
          <cell r="N138">
            <v>3.988</v>
          </cell>
          <cell r="O138" t="str">
            <v>EUR</v>
          </cell>
          <cell r="P138" t="str">
            <v>set</v>
          </cell>
          <cell r="Q138" t="str">
            <v>BP.M+.40.A.X.BK</v>
          </cell>
          <cell r="R138" t="str">
            <v>TP.X.40.B.X.BK</v>
          </cell>
          <cell r="S138" t="str">
            <v>MT.M+.Mount</v>
          </cell>
          <cell r="T138" t="str">
            <v>FP.M.X.X.FS.SS</v>
          </cell>
          <cell r="U138" t="str">
            <v>CP.X.X.B.S.SS</v>
          </cell>
          <cell r="V138" t="str">
            <v>FJ.IN.ST.44pg</v>
          </cell>
          <cell r="W138" t="str">
            <v>FJ.Box.ST</v>
          </cell>
          <cell r="X138" t="str">
            <v>FJ.Box.SL</v>
          </cell>
        </row>
        <row r="139">
          <cell r="A139">
            <v>8720681611648</v>
          </cell>
          <cell r="B139" t="str">
            <v>ST.M+.40.A.FS.SS</v>
          </cell>
          <cell r="C139" t="str">
            <v>FritsJurgens Set - System M+ 40 mm Class A - Flush squared - stainless steel</v>
          </cell>
          <cell r="D139">
            <v>1053.9000000000001</v>
          </cell>
          <cell r="E139">
            <v>6.0030000000000001</v>
          </cell>
          <cell r="F139" t="str">
            <v>kg</v>
          </cell>
          <cell r="G139">
            <v>13.4</v>
          </cell>
          <cell r="H139">
            <v>21.8</v>
          </cell>
          <cell r="I139">
            <v>35</v>
          </cell>
          <cell r="J139" t="str">
            <v>cm</v>
          </cell>
          <cell r="K139">
            <v>0</v>
          </cell>
          <cell r="L139" t="str">
            <v>pcs</v>
          </cell>
          <cell r="M139" t="str">
            <v>83026000</v>
          </cell>
          <cell r="N139">
            <v>3.988</v>
          </cell>
          <cell r="O139" t="str">
            <v>EUR</v>
          </cell>
          <cell r="P139" t="str">
            <v>set</v>
          </cell>
          <cell r="Q139" t="str">
            <v>BP.M+.40.A.X.SS</v>
          </cell>
          <cell r="R139" t="str">
            <v>TP.X.40.B.X.SS</v>
          </cell>
          <cell r="S139" t="str">
            <v>MT.M+.Mount</v>
          </cell>
          <cell r="T139" t="str">
            <v>FP.M.X.X.FS.SS</v>
          </cell>
          <cell r="U139" t="str">
            <v>CP.X.X.B.S.SS</v>
          </cell>
          <cell r="V139" t="str">
            <v>FJ.IN.ST.44pg</v>
          </cell>
          <cell r="W139" t="str">
            <v>FJ.Box.ST</v>
          </cell>
          <cell r="X139" t="str">
            <v>FJ.Box.SL</v>
          </cell>
        </row>
        <row r="140">
          <cell r="A140">
            <v>8720681604145</v>
          </cell>
          <cell r="B140" t="str">
            <v>ST.M+.40.B.R.BK</v>
          </cell>
          <cell r="C140" t="str">
            <v>FritsJurgens Set - System M+ 40 mm Class B - round - black</v>
          </cell>
          <cell r="D140">
            <v>1123.8</v>
          </cell>
          <cell r="E140">
            <v>6.1029999999999998</v>
          </cell>
          <cell r="F140" t="str">
            <v>kg</v>
          </cell>
          <cell r="G140">
            <v>13.4</v>
          </cell>
          <cell r="H140">
            <v>21.8</v>
          </cell>
          <cell r="I140">
            <v>35</v>
          </cell>
          <cell r="J140" t="str">
            <v>cm</v>
          </cell>
          <cell r="K140">
            <v>0</v>
          </cell>
          <cell r="L140" t="str">
            <v>pcs</v>
          </cell>
          <cell r="M140" t="str">
            <v>83026000</v>
          </cell>
          <cell r="N140">
            <v>4.0780000000000003</v>
          </cell>
          <cell r="O140" t="str">
            <v>EUR</v>
          </cell>
          <cell r="P140" t="str">
            <v>set</v>
          </cell>
          <cell r="Q140" t="str">
            <v>BP.M+.40.B.X.BK</v>
          </cell>
          <cell r="R140" t="str">
            <v>TP.X.40.B.X.BK</v>
          </cell>
          <cell r="S140" t="str">
            <v>MT.M+.Mount</v>
          </cell>
          <cell r="T140" t="str">
            <v>FP.M.X.X.R.BK</v>
          </cell>
          <cell r="U140" t="str">
            <v>CP.X.X.B.S.BK</v>
          </cell>
          <cell r="V140" t="str">
            <v>FJ.IN.ST.52pg</v>
          </cell>
          <cell r="W140" t="str">
            <v>FJ.Box.ST</v>
          </cell>
          <cell r="X140" t="str">
            <v>FJ.Box.SL</v>
          </cell>
        </row>
        <row r="141">
          <cell r="A141">
            <v>8720681613468</v>
          </cell>
          <cell r="B141" t="str">
            <v>ST.M+.40.B.R.SS BK</v>
          </cell>
          <cell r="C141" t="str">
            <v>FritsJurgens Set - System M+ 40 mm Class B - round - stainless steel plates+black pivot covers</v>
          </cell>
          <cell r="D141">
            <v>1102.9000000000001</v>
          </cell>
          <cell r="E141">
            <v>6.1050000000000004</v>
          </cell>
          <cell r="F141" t="str">
            <v>kg</v>
          </cell>
          <cell r="G141">
            <v>13.4</v>
          </cell>
          <cell r="H141">
            <v>21.8</v>
          </cell>
          <cell r="I141">
            <v>35</v>
          </cell>
          <cell r="J141" t="str">
            <v>cm</v>
          </cell>
          <cell r="K141">
            <v>0</v>
          </cell>
          <cell r="L141" t="str">
            <v>pcs</v>
          </cell>
          <cell r="M141" t="str">
            <v>83026000</v>
          </cell>
          <cell r="N141">
            <v>4.08</v>
          </cell>
          <cell r="O141" t="str">
            <v>EUR</v>
          </cell>
          <cell r="P141" t="str">
            <v>set</v>
          </cell>
          <cell r="Q141" t="str">
            <v>BP.M+.40.B.X.BK</v>
          </cell>
          <cell r="R141" t="str">
            <v>TP.X.40.B.X.BK</v>
          </cell>
          <cell r="S141" t="str">
            <v>MT.M+.Mount</v>
          </cell>
          <cell r="T141" t="str">
            <v>FP.M.X.X.R.SS</v>
          </cell>
          <cell r="U141" t="str">
            <v>CP.X.X.B.S.SS</v>
          </cell>
          <cell r="V141" t="str">
            <v>FJ.IN.ST.52pg</v>
          </cell>
          <cell r="W141" t="str">
            <v>FJ.Box.ST</v>
          </cell>
          <cell r="X141" t="str">
            <v>FJ.Box.SL</v>
          </cell>
        </row>
        <row r="142">
          <cell r="A142">
            <v>8720681601014</v>
          </cell>
          <cell r="B142" t="str">
            <v>ST.M+.40.B.R.BK SS</v>
          </cell>
          <cell r="C142" t="str">
            <v>FritsJurgens Set - System M+ 40 mm Class B - round - black plates+stainless steel pivot covers</v>
          </cell>
          <cell r="D142">
            <v>1112.3</v>
          </cell>
          <cell r="E142">
            <v>6.1029999999999998</v>
          </cell>
          <cell r="F142" t="str">
            <v>kg</v>
          </cell>
          <cell r="G142">
            <v>13.4</v>
          </cell>
          <cell r="H142">
            <v>21.8</v>
          </cell>
          <cell r="I142">
            <v>35</v>
          </cell>
          <cell r="J142" t="str">
            <v>cm</v>
          </cell>
          <cell r="K142">
            <v>0</v>
          </cell>
          <cell r="L142" t="str">
            <v>pcs</v>
          </cell>
          <cell r="M142" t="str">
            <v>83026000</v>
          </cell>
          <cell r="N142">
            <v>4.0780000000000003</v>
          </cell>
          <cell r="O142" t="str">
            <v>EUR</v>
          </cell>
          <cell r="P142" t="str">
            <v>set</v>
          </cell>
          <cell r="Q142" t="str">
            <v>BP.M+.40.B.X.SS</v>
          </cell>
          <cell r="R142" t="str">
            <v>TP.X.40.B.X.SS</v>
          </cell>
          <cell r="S142" t="str">
            <v>MT.M+.Mount</v>
          </cell>
          <cell r="T142" t="str">
            <v>FP.M.X.X.R.BK</v>
          </cell>
          <cell r="U142" t="str">
            <v>CP.X.X.B.S.BK</v>
          </cell>
          <cell r="V142" t="str">
            <v>FJ.IN.ST.52pg</v>
          </cell>
          <cell r="W142" t="str">
            <v>FJ.Box.ST</v>
          </cell>
          <cell r="X142" t="str">
            <v>FJ.Box.SL</v>
          </cell>
        </row>
        <row r="143">
          <cell r="A143">
            <v>8720681601465</v>
          </cell>
          <cell r="B143" t="str">
            <v>ST.M+.40.B.R.SS</v>
          </cell>
          <cell r="C143" t="str">
            <v>FritsJurgens Set - System M+ 40 mm Class B - round - stainless steel</v>
          </cell>
          <cell r="D143">
            <v>1091.4000000000001</v>
          </cell>
          <cell r="E143">
            <v>6.1050000000000004</v>
          </cell>
          <cell r="F143" t="str">
            <v>kg</v>
          </cell>
          <cell r="G143">
            <v>13.4</v>
          </cell>
          <cell r="H143">
            <v>21.8</v>
          </cell>
          <cell r="I143">
            <v>35</v>
          </cell>
          <cell r="J143" t="str">
            <v>cm</v>
          </cell>
          <cell r="K143">
            <v>0</v>
          </cell>
          <cell r="L143" t="str">
            <v>pcs</v>
          </cell>
          <cell r="M143" t="str">
            <v>83026000</v>
          </cell>
          <cell r="N143">
            <v>4.08</v>
          </cell>
          <cell r="O143" t="str">
            <v>EUR</v>
          </cell>
          <cell r="P143" t="str">
            <v>set</v>
          </cell>
          <cell r="Q143" t="str">
            <v>BP.M+.40.B.X.SS</v>
          </cell>
          <cell r="R143" t="str">
            <v>TP.X.40.B.X.SS</v>
          </cell>
          <cell r="S143" t="str">
            <v>MT.M+.Mount</v>
          </cell>
          <cell r="T143" t="str">
            <v>FP.M.X.X.R.SS</v>
          </cell>
          <cell r="U143" t="str">
            <v>CP.X.X.B.S.SS</v>
          </cell>
          <cell r="V143" t="str">
            <v>FJ.IN.ST.52pg</v>
          </cell>
          <cell r="W143" t="str">
            <v>FJ.Box.ST</v>
          </cell>
          <cell r="X143" t="str">
            <v>FJ.Box.SL</v>
          </cell>
        </row>
        <row r="144">
          <cell r="A144">
            <v>8720681616766</v>
          </cell>
          <cell r="B144" t="str">
            <v>ST.M+.40.B.S.BK</v>
          </cell>
          <cell r="C144" t="str">
            <v>FritsJurgens Set - System M+ 40 mm Class B - squared - black</v>
          </cell>
          <cell r="D144">
            <v>1110.2</v>
          </cell>
          <cell r="E144">
            <v>6.0380000000000003</v>
          </cell>
          <cell r="F144" t="str">
            <v>kg</v>
          </cell>
          <cell r="G144">
            <v>13.4</v>
          </cell>
          <cell r="H144">
            <v>21.8</v>
          </cell>
          <cell r="I144">
            <v>35</v>
          </cell>
          <cell r="J144" t="str">
            <v>cm</v>
          </cell>
          <cell r="K144">
            <v>0</v>
          </cell>
          <cell r="L144" t="str">
            <v>pcs</v>
          </cell>
          <cell r="M144" t="str">
            <v>83026000</v>
          </cell>
          <cell r="N144">
            <v>4.0069999999999997</v>
          </cell>
          <cell r="O144" t="str">
            <v>EUR</v>
          </cell>
          <cell r="P144" t="str">
            <v>set</v>
          </cell>
          <cell r="Q144" t="str">
            <v>BP.M+.40.B.X.BK</v>
          </cell>
          <cell r="R144" t="str">
            <v>TP.X.40.B.X.BK</v>
          </cell>
          <cell r="S144" t="str">
            <v>MT.M+.Mount</v>
          </cell>
          <cell r="T144" t="str">
            <v>FP.M.X.X.S.BK</v>
          </cell>
          <cell r="U144" t="str">
            <v>CP.X.X.B.S.BK</v>
          </cell>
          <cell r="V144" t="str">
            <v>FJ.IN.ST.52pg</v>
          </cell>
          <cell r="W144" t="str">
            <v>FJ.Box.ST</v>
          </cell>
          <cell r="X144" t="str">
            <v>FJ.Box.SL</v>
          </cell>
        </row>
        <row r="145">
          <cell r="A145">
            <v>8720681602646</v>
          </cell>
          <cell r="B145" t="str">
            <v>ST.M+.40.B.S.SS BK</v>
          </cell>
          <cell r="C145" t="str">
            <v>FritsJurgens Set - System M+ 40 mm Class B - squared - stainless steel plates+black pivot covers</v>
          </cell>
          <cell r="D145">
            <v>1090.4000000000001</v>
          </cell>
          <cell r="E145">
            <v>6.0369999999999999</v>
          </cell>
          <cell r="F145" t="str">
            <v>kg</v>
          </cell>
          <cell r="G145">
            <v>13.4</v>
          </cell>
          <cell r="H145">
            <v>21.8</v>
          </cell>
          <cell r="I145">
            <v>35</v>
          </cell>
          <cell r="J145" t="str">
            <v>cm</v>
          </cell>
          <cell r="K145">
            <v>0</v>
          </cell>
          <cell r="L145" t="str">
            <v>pcs</v>
          </cell>
          <cell r="M145" t="str">
            <v>83026000</v>
          </cell>
          <cell r="N145">
            <v>4.0060000000000002</v>
          </cell>
          <cell r="O145" t="str">
            <v>EUR</v>
          </cell>
          <cell r="P145" t="str">
            <v>set</v>
          </cell>
          <cell r="Q145" t="str">
            <v>BP.M+.40.B.X.BK</v>
          </cell>
          <cell r="R145" t="str">
            <v>TP.X.40.B.X.BK</v>
          </cell>
          <cell r="S145" t="str">
            <v>MT.M+.Mount</v>
          </cell>
          <cell r="T145" t="str">
            <v>FP.M.X.X.S.SS</v>
          </cell>
          <cell r="U145" t="str">
            <v>CP.X.X.B.S.SS</v>
          </cell>
          <cell r="V145" t="str">
            <v>FJ.IN.ST.52pg</v>
          </cell>
          <cell r="W145" t="str">
            <v>FJ.Box.ST</v>
          </cell>
          <cell r="X145" t="str">
            <v>FJ.Box.SL</v>
          </cell>
        </row>
        <row r="146">
          <cell r="A146">
            <v>8720681605753</v>
          </cell>
          <cell r="B146" t="str">
            <v>ST.M+.40.B.S.BK SS</v>
          </cell>
          <cell r="C146" t="str">
            <v>FritsJurgens Set - System M+ 40 mm Class B - squared - black plates+stainless steel pivot covers</v>
          </cell>
          <cell r="D146">
            <v>1098.7</v>
          </cell>
          <cell r="E146">
            <v>6.0380000000000003</v>
          </cell>
          <cell r="F146" t="str">
            <v>kg</v>
          </cell>
          <cell r="G146">
            <v>13.4</v>
          </cell>
          <cell r="H146">
            <v>21.8</v>
          </cell>
          <cell r="I146">
            <v>35</v>
          </cell>
          <cell r="J146" t="str">
            <v>cm</v>
          </cell>
          <cell r="K146">
            <v>0</v>
          </cell>
          <cell r="L146" t="str">
            <v>pcs</v>
          </cell>
          <cell r="M146" t="str">
            <v>83026000</v>
          </cell>
          <cell r="N146">
            <v>4.0069999999999997</v>
          </cell>
          <cell r="O146" t="str">
            <v>EUR</v>
          </cell>
          <cell r="P146" t="str">
            <v>set</v>
          </cell>
          <cell r="Q146" t="str">
            <v>BP.M+.40.B.X.SS</v>
          </cell>
          <cell r="R146" t="str">
            <v>TP.X.40.B.X.SS</v>
          </cell>
          <cell r="S146" t="str">
            <v>MT.M+.Mount</v>
          </cell>
          <cell r="T146" t="str">
            <v>FP.M.X.X.S.BK</v>
          </cell>
          <cell r="U146" t="str">
            <v>CP.X.X.B.S.BK</v>
          </cell>
          <cell r="V146" t="str">
            <v>FJ.IN.ST.52pg</v>
          </cell>
          <cell r="W146" t="str">
            <v>FJ.Box.ST</v>
          </cell>
          <cell r="X146" t="str">
            <v>FJ.Box.SL</v>
          </cell>
        </row>
        <row r="147">
          <cell r="A147">
            <v>8720681602912</v>
          </cell>
          <cell r="B147" t="str">
            <v>ST.M+.40.B.S.SS</v>
          </cell>
          <cell r="C147" t="str">
            <v>FritsJurgens Set - System M+ 40 mm Class B - squared - stainless steel</v>
          </cell>
          <cell r="D147">
            <v>1078.9000000000001</v>
          </cell>
          <cell r="E147">
            <v>6.0369999999999999</v>
          </cell>
          <cell r="F147" t="str">
            <v>kg</v>
          </cell>
          <cell r="G147">
            <v>13.4</v>
          </cell>
          <cell r="H147">
            <v>21.8</v>
          </cell>
          <cell r="I147">
            <v>35</v>
          </cell>
          <cell r="J147" t="str">
            <v>cm</v>
          </cell>
          <cell r="K147">
            <v>0</v>
          </cell>
          <cell r="L147" t="str">
            <v>pcs</v>
          </cell>
          <cell r="M147" t="str">
            <v>83026000</v>
          </cell>
          <cell r="N147">
            <v>4.0060000000000002</v>
          </cell>
          <cell r="O147" t="str">
            <v>EUR</v>
          </cell>
          <cell r="P147" t="str">
            <v>set</v>
          </cell>
          <cell r="Q147" t="str">
            <v>BP.M+.40.B.X.SS</v>
          </cell>
          <cell r="R147" t="str">
            <v>TP.X.40.B.X.SS</v>
          </cell>
          <cell r="S147" t="str">
            <v>MT.M+.Mount</v>
          </cell>
          <cell r="T147" t="str">
            <v>FP.M.X.X.S.SS</v>
          </cell>
          <cell r="U147" t="str">
            <v>CP.X.X.B.S.SS</v>
          </cell>
          <cell r="V147" t="str">
            <v>FJ.IN.ST.52pg</v>
          </cell>
          <cell r="W147" t="str">
            <v>FJ.Box.ST</v>
          </cell>
          <cell r="X147" t="str">
            <v>FJ.Box.SL</v>
          </cell>
        </row>
        <row r="148">
          <cell r="A148">
            <v>8720681603070</v>
          </cell>
          <cell r="B148" t="str">
            <v>ST.M+.40.B.FR.SS BK</v>
          </cell>
          <cell r="C148" t="str">
            <v>FritsJurgens Set - System M+ 40 mm Class B - Flush rounded - stainless steel plates+black pivot covers</v>
          </cell>
          <cell r="D148">
            <v>1090.4000000000001</v>
          </cell>
          <cell r="E148">
            <v>6</v>
          </cell>
          <cell r="F148" t="str">
            <v>kg</v>
          </cell>
          <cell r="G148">
            <v>13.4</v>
          </cell>
          <cell r="H148">
            <v>21.8</v>
          </cell>
          <cell r="I148">
            <v>35</v>
          </cell>
          <cell r="J148" t="str">
            <v>cm</v>
          </cell>
          <cell r="K148">
            <v>0</v>
          </cell>
          <cell r="L148" t="str">
            <v>pcs</v>
          </cell>
          <cell r="M148" t="str">
            <v>83026000</v>
          </cell>
          <cell r="N148">
            <v>3.9849999999999999</v>
          </cell>
          <cell r="O148" t="str">
            <v>EUR</v>
          </cell>
          <cell r="P148" t="str">
            <v>set</v>
          </cell>
          <cell r="Q148" t="str">
            <v>BP.M+.40.B.X.BK</v>
          </cell>
          <cell r="R148" t="str">
            <v>TP.X.40.B.X.BK</v>
          </cell>
          <cell r="S148" t="str">
            <v>MT.M+.Mount</v>
          </cell>
          <cell r="T148" t="str">
            <v>FP.M.X.X.FR.SS</v>
          </cell>
          <cell r="U148" t="str">
            <v>CP.X.X.B.S.SS</v>
          </cell>
          <cell r="V148" t="str">
            <v>FJ.IN.ST.44pg</v>
          </cell>
          <cell r="W148" t="str">
            <v>FJ.Box.ST</v>
          </cell>
          <cell r="X148" t="str">
            <v>FJ.Box.SL</v>
          </cell>
        </row>
        <row r="149">
          <cell r="A149">
            <v>8720681609577</v>
          </cell>
          <cell r="B149" t="str">
            <v>ST.M+.40.B.FR.SS</v>
          </cell>
          <cell r="C149" t="str">
            <v>FritsJurgens Set - System M+ 40 mm Class B - Flush rounded - stainless steel</v>
          </cell>
          <cell r="D149">
            <v>1078.9000000000001</v>
          </cell>
          <cell r="E149">
            <v>6</v>
          </cell>
          <cell r="F149" t="str">
            <v>kg</v>
          </cell>
          <cell r="G149">
            <v>13.4</v>
          </cell>
          <cell r="H149">
            <v>21.8</v>
          </cell>
          <cell r="I149">
            <v>35</v>
          </cell>
          <cell r="J149" t="str">
            <v>cm</v>
          </cell>
          <cell r="K149">
            <v>0</v>
          </cell>
          <cell r="L149" t="str">
            <v>pcs</v>
          </cell>
          <cell r="M149" t="str">
            <v>83026000</v>
          </cell>
          <cell r="N149">
            <v>3.9849999999999999</v>
          </cell>
          <cell r="O149" t="str">
            <v>EUR</v>
          </cell>
          <cell r="P149" t="str">
            <v>set</v>
          </cell>
          <cell r="Q149" t="str">
            <v>BP.M+.40.B.X.SS</v>
          </cell>
          <cell r="R149" t="str">
            <v>TP.X.40.B.X.SS</v>
          </cell>
          <cell r="S149" t="str">
            <v>MT.M+.Mount</v>
          </cell>
          <cell r="T149" t="str">
            <v>FP.M.X.X.FR.SS</v>
          </cell>
          <cell r="U149" t="str">
            <v>CP.X.X.B.S.SS</v>
          </cell>
          <cell r="V149" t="str">
            <v>FJ.IN.ST.44pg</v>
          </cell>
          <cell r="W149" t="str">
            <v>FJ.Box.ST</v>
          </cell>
          <cell r="X149" t="str">
            <v>FJ.Box.SL</v>
          </cell>
        </row>
        <row r="150">
          <cell r="A150">
            <v>8720681602776</v>
          </cell>
          <cell r="B150" t="str">
            <v>ST.M+.40.B.FS.SS BK</v>
          </cell>
          <cell r="C150" t="str">
            <v>FritsJurgens Set - System M+ 40 mm Class B - Flush squared - stainless steel plates+black pivot covers</v>
          </cell>
          <cell r="D150">
            <v>1090.4000000000001</v>
          </cell>
          <cell r="E150">
            <v>6.0030000000000001</v>
          </cell>
          <cell r="F150" t="str">
            <v>kg</v>
          </cell>
          <cell r="G150">
            <v>13.4</v>
          </cell>
          <cell r="H150">
            <v>21.8</v>
          </cell>
          <cell r="I150">
            <v>35</v>
          </cell>
          <cell r="J150" t="str">
            <v>cm</v>
          </cell>
          <cell r="K150">
            <v>0</v>
          </cell>
          <cell r="L150" t="str">
            <v>pcs</v>
          </cell>
          <cell r="M150" t="str">
            <v>83026000</v>
          </cell>
          <cell r="N150">
            <v>3.988</v>
          </cell>
          <cell r="O150" t="str">
            <v>EUR</v>
          </cell>
          <cell r="P150" t="str">
            <v>set</v>
          </cell>
          <cell r="Q150" t="str">
            <v>BP.M+.40.B.X.BK</v>
          </cell>
          <cell r="R150" t="str">
            <v>TP.X.40.B.X.BK</v>
          </cell>
          <cell r="S150" t="str">
            <v>MT.M+.Mount</v>
          </cell>
          <cell r="T150" t="str">
            <v>FP.M.X.X.FS.SS</v>
          </cell>
          <cell r="U150" t="str">
            <v>CP.X.X.B.S.SS</v>
          </cell>
          <cell r="V150" t="str">
            <v>FJ.IN.ST.44pg</v>
          </cell>
          <cell r="W150" t="str">
            <v>FJ.Box.ST</v>
          </cell>
          <cell r="X150" t="str">
            <v>FJ.Box.SL</v>
          </cell>
        </row>
        <row r="151">
          <cell r="A151">
            <v>8720681608198</v>
          </cell>
          <cell r="B151" t="str">
            <v>ST.M+.40.B.FS.SS</v>
          </cell>
          <cell r="C151" t="str">
            <v>FritsJurgens Set - System M+ 40 mm Class B - Flush squared - stainless steel</v>
          </cell>
          <cell r="D151">
            <v>1078.9000000000001</v>
          </cell>
          <cell r="E151">
            <v>6.0030000000000001</v>
          </cell>
          <cell r="F151" t="str">
            <v>kg</v>
          </cell>
          <cell r="G151">
            <v>13.4</v>
          </cell>
          <cell r="H151">
            <v>21.8</v>
          </cell>
          <cell r="I151">
            <v>35</v>
          </cell>
          <cell r="J151" t="str">
            <v>cm</v>
          </cell>
          <cell r="K151">
            <v>0</v>
          </cell>
          <cell r="L151" t="str">
            <v>pcs</v>
          </cell>
          <cell r="M151" t="str">
            <v>83026000</v>
          </cell>
          <cell r="N151">
            <v>3.988</v>
          </cell>
          <cell r="O151" t="str">
            <v>EUR</v>
          </cell>
          <cell r="P151" t="str">
            <v>set</v>
          </cell>
          <cell r="Q151" t="str">
            <v>BP.M+.40.B.X.SS</v>
          </cell>
          <cell r="R151" t="str">
            <v>TP.X.40.B.X.SS</v>
          </cell>
          <cell r="S151" t="str">
            <v>MT.M+.Mount</v>
          </cell>
          <cell r="T151" t="str">
            <v>FP.M.X.X.FS.SS</v>
          </cell>
          <cell r="U151" t="str">
            <v>CP.X.X.B.S.SS</v>
          </cell>
          <cell r="V151" t="str">
            <v>FJ.IN.ST.44pg</v>
          </cell>
          <cell r="W151" t="str">
            <v>FJ.Box.ST</v>
          </cell>
          <cell r="X151" t="str">
            <v>FJ.Box.SL</v>
          </cell>
        </row>
        <row r="152">
          <cell r="A152">
            <v>8720681615929</v>
          </cell>
          <cell r="B152" t="str">
            <v>ST.M+.40.C.R.BK</v>
          </cell>
          <cell r="C152" t="str">
            <v>FritsJurgens Set - System M+ 40 mm Class C - round - black</v>
          </cell>
          <cell r="D152">
            <v>1350</v>
          </cell>
          <cell r="E152">
            <v>6.1029999999999998</v>
          </cell>
          <cell r="F152" t="str">
            <v>kg</v>
          </cell>
          <cell r="G152">
            <v>13.4</v>
          </cell>
          <cell r="H152">
            <v>21.8</v>
          </cell>
          <cell r="I152">
            <v>35</v>
          </cell>
          <cell r="J152" t="str">
            <v>cm</v>
          </cell>
          <cell r="K152">
            <v>0</v>
          </cell>
          <cell r="L152" t="str">
            <v>pcs</v>
          </cell>
          <cell r="M152" t="str">
            <v>83026000</v>
          </cell>
          <cell r="N152">
            <v>4.0780000000000003</v>
          </cell>
          <cell r="O152" t="str">
            <v>EUR</v>
          </cell>
          <cell r="P152" t="str">
            <v>set</v>
          </cell>
          <cell r="Q152" t="str">
            <v>BP.M+.40.C.X.BK</v>
          </cell>
          <cell r="R152" t="str">
            <v>TP.X.40.G.X.BK</v>
          </cell>
          <cell r="S152" t="str">
            <v>MT.M+.Mount</v>
          </cell>
          <cell r="T152" t="str">
            <v>FP.M.X.X.R.BK</v>
          </cell>
          <cell r="U152" t="str">
            <v>CP.X.X.G.S.BK</v>
          </cell>
          <cell r="V152" t="str">
            <v>FJ.IN.ST.52pg</v>
          </cell>
          <cell r="W152" t="str">
            <v>FJ.Box.ST</v>
          </cell>
          <cell r="X152" t="str">
            <v>FJ.Box.SL</v>
          </cell>
        </row>
        <row r="153">
          <cell r="A153">
            <v>8720681607917</v>
          </cell>
          <cell r="B153" t="str">
            <v>ST.M+.40.C.R.SS BK</v>
          </cell>
          <cell r="C153" t="str">
            <v>FritsJurgens Set - System M+ 40 mm Class C - round - stainless steel plates+black pivot covers</v>
          </cell>
          <cell r="D153">
            <v>1329.2</v>
          </cell>
          <cell r="E153">
            <v>6.1059999999999999</v>
          </cell>
          <cell r="F153" t="str">
            <v>kg</v>
          </cell>
          <cell r="G153">
            <v>13.4</v>
          </cell>
          <cell r="H153">
            <v>21.8</v>
          </cell>
          <cell r="I153">
            <v>35</v>
          </cell>
          <cell r="J153" t="str">
            <v>cm</v>
          </cell>
          <cell r="K153">
            <v>0</v>
          </cell>
          <cell r="L153" t="str">
            <v>pcs</v>
          </cell>
          <cell r="M153" t="str">
            <v>83026000</v>
          </cell>
          <cell r="N153">
            <v>4.0810000000000004</v>
          </cell>
          <cell r="O153" t="str">
            <v>EUR</v>
          </cell>
          <cell r="P153" t="str">
            <v>set</v>
          </cell>
          <cell r="Q153" t="str">
            <v>BP.M+.40.C.X.BK</v>
          </cell>
          <cell r="R153" t="str">
            <v>TP.X.40.G.X.BK</v>
          </cell>
          <cell r="S153" t="str">
            <v>MT.M+.Mount</v>
          </cell>
          <cell r="T153" t="str">
            <v>FP.M.X.X.R.SS</v>
          </cell>
          <cell r="U153" t="str">
            <v>CP.X.X.G.S.SS</v>
          </cell>
          <cell r="V153" t="str">
            <v>FJ.IN.ST.52pg</v>
          </cell>
          <cell r="W153" t="str">
            <v>FJ.Box.ST</v>
          </cell>
          <cell r="X153" t="str">
            <v>FJ.Box.SL</v>
          </cell>
        </row>
        <row r="154">
          <cell r="A154">
            <v>8720681603100</v>
          </cell>
          <cell r="B154" t="str">
            <v>ST.M+.40.C.R.BK SS</v>
          </cell>
          <cell r="C154" t="str">
            <v>FritsJurgens Set - System M+ 40 mm Class C - round - black plates+stainless steel pivot covers</v>
          </cell>
          <cell r="D154">
            <v>1339</v>
          </cell>
          <cell r="E154">
            <v>6.1029999999999998</v>
          </cell>
          <cell r="F154" t="str">
            <v>kg</v>
          </cell>
          <cell r="G154">
            <v>13.4</v>
          </cell>
          <cell r="H154">
            <v>21.8</v>
          </cell>
          <cell r="I154">
            <v>35</v>
          </cell>
          <cell r="J154" t="str">
            <v>cm</v>
          </cell>
          <cell r="K154">
            <v>0</v>
          </cell>
          <cell r="L154" t="str">
            <v>pcs</v>
          </cell>
          <cell r="M154" t="str">
            <v>83026000</v>
          </cell>
          <cell r="N154">
            <v>4.0780000000000003</v>
          </cell>
          <cell r="O154" t="str">
            <v>EUR</v>
          </cell>
          <cell r="P154" t="str">
            <v>set</v>
          </cell>
          <cell r="Q154" t="str">
            <v>BP.M+.40.C.X.SS</v>
          </cell>
          <cell r="R154" t="str">
            <v>TP.X.40.G.X.SS</v>
          </cell>
          <cell r="S154" t="str">
            <v>MT.M+.Mount</v>
          </cell>
          <cell r="T154" t="str">
            <v>FP.M.X.X.R.BK</v>
          </cell>
          <cell r="U154" t="str">
            <v>CP.X.X.G.S.BK</v>
          </cell>
          <cell r="V154" t="str">
            <v>FJ.IN.ST.52pg</v>
          </cell>
          <cell r="W154" t="str">
            <v>FJ.Box.ST</v>
          </cell>
          <cell r="X154" t="str">
            <v>FJ.Box.SL</v>
          </cell>
        </row>
        <row r="155">
          <cell r="A155">
            <v>8720681612409</v>
          </cell>
          <cell r="B155" t="str">
            <v>ST.M+.40.C.R.SS</v>
          </cell>
          <cell r="C155" t="str">
            <v>FritsJurgens Set - System M+ 40 mm Class C - round - stainless steel</v>
          </cell>
          <cell r="D155">
            <v>1318.2</v>
          </cell>
          <cell r="E155">
            <v>6.1059999999999999</v>
          </cell>
          <cell r="F155" t="str">
            <v>kg</v>
          </cell>
          <cell r="G155">
            <v>13.4</v>
          </cell>
          <cell r="H155">
            <v>21.8</v>
          </cell>
          <cell r="I155">
            <v>35</v>
          </cell>
          <cell r="J155" t="str">
            <v>cm</v>
          </cell>
          <cell r="K155">
            <v>0</v>
          </cell>
          <cell r="L155" t="str">
            <v>pcs</v>
          </cell>
          <cell r="M155" t="str">
            <v>83026000</v>
          </cell>
          <cell r="N155">
            <v>4.0810000000000004</v>
          </cell>
          <cell r="O155" t="str">
            <v>EUR</v>
          </cell>
          <cell r="P155" t="str">
            <v>set</v>
          </cell>
          <cell r="Q155" t="str">
            <v>BP.M+.40.C.X.SS</v>
          </cell>
          <cell r="R155" t="str">
            <v>TP.X.40.G.X.SS</v>
          </cell>
          <cell r="S155" t="str">
            <v>MT.M+.Mount</v>
          </cell>
          <cell r="T155" t="str">
            <v>FP.M.X.X.R.SS</v>
          </cell>
          <cell r="U155" t="str">
            <v>CP.X.X.G.S.SS</v>
          </cell>
          <cell r="V155" t="str">
            <v>FJ.IN.ST.52pg</v>
          </cell>
          <cell r="W155" t="str">
            <v>FJ.Box.ST</v>
          </cell>
          <cell r="X155" t="str">
            <v>FJ.Box.SL</v>
          </cell>
        </row>
        <row r="156">
          <cell r="A156">
            <v>8720681607825</v>
          </cell>
          <cell r="B156" t="str">
            <v>ST.M+.40.C.S.BK</v>
          </cell>
          <cell r="C156" t="str">
            <v>FritsJurgens Set - System M+ 40 mm Class C - squared - black</v>
          </cell>
          <cell r="D156">
            <v>1336.4</v>
          </cell>
          <cell r="E156">
            <v>6.0380000000000003</v>
          </cell>
          <cell r="F156" t="str">
            <v>kg</v>
          </cell>
          <cell r="G156">
            <v>13.4</v>
          </cell>
          <cell r="H156">
            <v>21.8</v>
          </cell>
          <cell r="I156">
            <v>35</v>
          </cell>
          <cell r="J156" t="str">
            <v>cm</v>
          </cell>
          <cell r="K156">
            <v>0</v>
          </cell>
          <cell r="L156" t="str">
            <v>pcs</v>
          </cell>
          <cell r="M156" t="str">
            <v>83026000</v>
          </cell>
          <cell r="N156">
            <v>4.0069999999999997</v>
          </cell>
          <cell r="O156" t="str">
            <v>EUR</v>
          </cell>
          <cell r="P156" t="str">
            <v>set</v>
          </cell>
          <cell r="Q156" t="str">
            <v>BP.M+.40.C.X.BK</v>
          </cell>
          <cell r="R156" t="str">
            <v>TP.X.40.G.X.BK</v>
          </cell>
          <cell r="S156" t="str">
            <v>MT.M+.Mount</v>
          </cell>
          <cell r="T156" t="str">
            <v>FP.M.X.X.S.BK</v>
          </cell>
          <cell r="U156" t="str">
            <v>CP.X.X.G.S.BK</v>
          </cell>
          <cell r="V156" t="str">
            <v>FJ.IN.ST.52pg</v>
          </cell>
          <cell r="W156" t="str">
            <v>FJ.Box.ST</v>
          </cell>
          <cell r="X156" t="str">
            <v>FJ.Box.SL</v>
          </cell>
        </row>
        <row r="157">
          <cell r="A157">
            <v>8720681610627</v>
          </cell>
          <cell r="B157" t="str">
            <v>ST.M+.40.C.S.SS BK</v>
          </cell>
          <cell r="C157" t="str">
            <v>FritsJurgens Set - System M+ 40 mm Class C - squared - stainless steel plates+black pivot covers</v>
          </cell>
          <cell r="D157">
            <v>1316.7</v>
          </cell>
          <cell r="E157">
            <v>6.0380000000000003</v>
          </cell>
          <cell r="F157" t="str">
            <v>kg</v>
          </cell>
          <cell r="G157">
            <v>13.4</v>
          </cell>
          <cell r="H157">
            <v>21.8</v>
          </cell>
          <cell r="I157">
            <v>35</v>
          </cell>
          <cell r="J157" t="str">
            <v>cm</v>
          </cell>
          <cell r="K157">
            <v>0</v>
          </cell>
          <cell r="L157" t="str">
            <v>pcs</v>
          </cell>
          <cell r="M157" t="str">
            <v>83026000</v>
          </cell>
          <cell r="N157">
            <v>4.0069999999999997</v>
          </cell>
          <cell r="O157" t="str">
            <v>EUR</v>
          </cell>
          <cell r="P157" t="str">
            <v>set</v>
          </cell>
          <cell r="Q157" t="str">
            <v>BP.M+.40.C.X.BK</v>
          </cell>
          <cell r="R157" t="str">
            <v>TP.X.40.G.X.BK</v>
          </cell>
          <cell r="S157" t="str">
            <v>MT.M+.Mount</v>
          </cell>
          <cell r="T157" t="str">
            <v>FP.M.X.X.S.SS</v>
          </cell>
          <cell r="U157" t="str">
            <v>CP.X.X.G.S.SS</v>
          </cell>
          <cell r="V157" t="str">
            <v>FJ.IN.ST.52pg</v>
          </cell>
          <cell r="W157" t="str">
            <v>FJ.Box.ST</v>
          </cell>
          <cell r="X157" t="str">
            <v>FJ.Box.SL</v>
          </cell>
        </row>
        <row r="158">
          <cell r="A158">
            <v>8720681606842</v>
          </cell>
          <cell r="B158" t="str">
            <v>ST.M+.40.C.S.BK SS</v>
          </cell>
          <cell r="C158" t="str">
            <v>FritsJurgens Set - System M+ 40 mm Class C - squared - black plates+stainless steel pivot covers</v>
          </cell>
          <cell r="D158">
            <v>1325.4</v>
          </cell>
          <cell r="E158">
            <v>6.0380000000000003</v>
          </cell>
          <cell r="F158" t="str">
            <v>kg</v>
          </cell>
          <cell r="G158">
            <v>13.4</v>
          </cell>
          <cell r="H158">
            <v>21.8</v>
          </cell>
          <cell r="I158">
            <v>35</v>
          </cell>
          <cell r="J158" t="str">
            <v>cm</v>
          </cell>
          <cell r="K158">
            <v>0</v>
          </cell>
          <cell r="L158" t="str">
            <v>pcs</v>
          </cell>
          <cell r="M158" t="str">
            <v>83026000</v>
          </cell>
          <cell r="N158">
            <v>4.0069999999999997</v>
          </cell>
          <cell r="O158" t="str">
            <v>EUR</v>
          </cell>
          <cell r="P158" t="str">
            <v>set</v>
          </cell>
          <cell r="Q158" t="str">
            <v>BP.M+.40.C.X.SS</v>
          </cell>
          <cell r="R158" t="str">
            <v>TP.X.40.G.X.SS</v>
          </cell>
          <cell r="S158" t="str">
            <v>MT.M+.Mount</v>
          </cell>
          <cell r="T158" t="str">
            <v>FP.M.X.X.S.BK</v>
          </cell>
          <cell r="U158" t="str">
            <v>CP.X.X.G.S.BK</v>
          </cell>
          <cell r="V158" t="str">
            <v>FJ.IN.ST.52pg</v>
          </cell>
          <cell r="W158" t="str">
            <v>FJ.Box.ST</v>
          </cell>
          <cell r="X158" t="str">
            <v>FJ.Box.SL</v>
          </cell>
        </row>
        <row r="159">
          <cell r="A159">
            <v>8720681611570</v>
          </cell>
          <cell r="B159" t="str">
            <v>ST.M+.40.C.S.SS</v>
          </cell>
          <cell r="C159" t="str">
            <v>FritsJurgens Set - System M+ 40 mm Class C - squared - stainless steel</v>
          </cell>
          <cell r="D159">
            <v>1305.7</v>
          </cell>
          <cell r="E159">
            <v>6.0380000000000003</v>
          </cell>
          <cell r="F159" t="str">
            <v>kg</v>
          </cell>
          <cell r="G159">
            <v>13.4</v>
          </cell>
          <cell r="H159">
            <v>21.8</v>
          </cell>
          <cell r="I159">
            <v>35</v>
          </cell>
          <cell r="J159" t="str">
            <v>cm</v>
          </cell>
          <cell r="K159">
            <v>0</v>
          </cell>
          <cell r="L159" t="str">
            <v>pcs</v>
          </cell>
          <cell r="M159" t="str">
            <v>83026000</v>
          </cell>
          <cell r="N159">
            <v>4.0069999999999997</v>
          </cell>
          <cell r="O159" t="str">
            <v>EUR</v>
          </cell>
          <cell r="P159" t="str">
            <v>set</v>
          </cell>
          <cell r="Q159" t="str">
            <v>BP.M+.40.C.X.SS</v>
          </cell>
          <cell r="R159" t="str">
            <v>TP.X.40.G.X.SS</v>
          </cell>
          <cell r="S159" t="str">
            <v>MT.M+.Mount</v>
          </cell>
          <cell r="T159" t="str">
            <v>FP.M.X.X.S.SS</v>
          </cell>
          <cell r="U159" t="str">
            <v>CP.X.X.G.S.SS</v>
          </cell>
          <cell r="V159" t="str">
            <v>FJ.IN.ST.52pg</v>
          </cell>
          <cell r="W159" t="str">
            <v>FJ.Box.ST</v>
          </cell>
          <cell r="X159" t="str">
            <v>FJ.Box.SL</v>
          </cell>
        </row>
        <row r="160">
          <cell r="A160">
            <v>8720681603377</v>
          </cell>
          <cell r="B160" t="str">
            <v>ST.M+.40.C.FR.SS BK</v>
          </cell>
          <cell r="C160" t="str">
            <v>FritsJurgens Set - System M+ 40 mm Class C - Flush rounded - stainless steel plates+black pivot covers</v>
          </cell>
          <cell r="D160">
            <v>1316.7</v>
          </cell>
          <cell r="E160">
            <v>6.0010000000000003</v>
          </cell>
          <cell r="F160" t="str">
            <v>kg</v>
          </cell>
          <cell r="G160">
            <v>13.4</v>
          </cell>
          <cell r="H160">
            <v>21.8</v>
          </cell>
          <cell r="I160">
            <v>35</v>
          </cell>
          <cell r="J160" t="str">
            <v>cm</v>
          </cell>
          <cell r="K160">
            <v>0</v>
          </cell>
          <cell r="L160" t="str">
            <v>pcs</v>
          </cell>
          <cell r="M160" t="str">
            <v>83026000</v>
          </cell>
          <cell r="N160">
            <v>3.9860000000000002</v>
          </cell>
          <cell r="O160" t="str">
            <v>EUR</v>
          </cell>
          <cell r="P160" t="str">
            <v>set</v>
          </cell>
          <cell r="Q160" t="str">
            <v>BP.M+.40.C.X.BK</v>
          </cell>
          <cell r="R160" t="str">
            <v>TP.X.40.G.X.BK</v>
          </cell>
          <cell r="S160" t="str">
            <v>MT.M+.Mount</v>
          </cell>
          <cell r="T160" t="str">
            <v>FP.M.X.X.FR.SS</v>
          </cell>
          <cell r="U160" t="str">
            <v>CP.X.X.G.S.SS</v>
          </cell>
          <cell r="V160" t="str">
            <v>FJ.IN.ST.44pg</v>
          </cell>
          <cell r="W160" t="str">
            <v>FJ.Box.ST</v>
          </cell>
          <cell r="X160" t="str">
            <v>FJ.Box.SL</v>
          </cell>
        </row>
        <row r="161">
          <cell r="A161">
            <v>8720681609188</v>
          </cell>
          <cell r="B161" t="str">
            <v>ST.M+.40.C.FR.SS</v>
          </cell>
          <cell r="C161" t="str">
            <v>FritsJurgens Set - System M+ 40 mm Class C - Flush rounded - stainless steel</v>
          </cell>
          <cell r="D161">
            <v>1305.7</v>
          </cell>
          <cell r="E161">
            <v>6.0010000000000003</v>
          </cell>
          <cell r="F161" t="str">
            <v>kg</v>
          </cell>
          <cell r="G161">
            <v>13.4</v>
          </cell>
          <cell r="H161">
            <v>21.8</v>
          </cell>
          <cell r="I161">
            <v>35</v>
          </cell>
          <cell r="J161" t="str">
            <v>cm</v>
          </cell>
          <cell r="K161">
            <v>0</v>
          </cell>
          <cell r="L161" t="str">
            <v>pcs</v>
          </cell>
          <cell r="M161" t="str">
            <v>83026000</v>
          </cell>
          <cell r="N161">
            <v>3.9860000000000002</v>
          </cell>
          <cell r="O161" t="str">
            <v>EUR</v>
          </cell>
          <cell r="P161" t="str">
            <v>set</v>
          </cell>
          <cell r="Q161" t="str">
            <v>BP.M+.40.C.X.SS</v>
          </cell>
          <cell r="R161" t="str">
            <v>TP.X.40.G.X.SS</v>
          </cell>
          <cell r="S161" t="str">
            <v>MT.M+.Mount</v>
          </cell>
          <cell r="T161" t="str">
            <v>FP.M.X.X.FR.SS</v>
          </cell>
          <cell r="U161" t="str">
            <v>CP.X.X.G.S.SS</v>
          </cell>
          <cell r="V161" t="str">
            <v>FJ.IN.ST.44pg</v>
          </cell>
          <cell r="W161" t="str">
            <v>FJ.Box.ST</v>
          </cell>
          <cell r="X161" t="str">
            <v>FJ.Box.SL</v>
          </cell>
        </row>
        <row r="162">
          <cell r="A162">
            <v>8720681603179</v>
          </cell>
          <cell r="B162" t="str">
            <v>ST.M+.40.C.FS.SS BK</v>
          </cell>
          <cell r="C162" t="str">
            <v>FritsJurgens Set - System M+ 40 mm Class C - Flush squared - stainless steel plates+black pivot covers</v>
          </cell>
          <cell r="D162">
            <v>1316.7</v>
          </cell>
          <cell r="E162">
            <v>6.0039999999999996</v>
          </cell>
          <cell r="F162" t="str">
            <v>kg</v>
          </cell>
          <cell r="G162">
            <v>13.4</v>
          </cell>
          <cell r="H162">
            <v>21.8</v>
          </cell>
          <cell r="I162">
            <v>35</v>
          </cell>
          <cell r="J162" t="str">
            <v>cm</v>
          </cell>
          <cell r="K162">
            <v>0</v>
          </cell>
          <cell r="L162" t="str">
            <v>pcs</v>
          </cell>
          <cell r="M162" t="str">
            <v>83026000</v>
          </cell>
          <cell r="N162">
            <v>3.9889999999999999</v>
          </cell>
          <cell r="O162" t="str">
            <v>EUR</v>
          </cell>
          <cell r="P162" t="str">
            <v>set</v>
          </cell>
          <cell r="Q162" t="str">
            <v>BP.M+.40.C.X.BK</v>
          </cell>
          <cell r="R162" t="str">
            <v>TP.X.40.G.X.BK</v>
          </cell>
          <cell r="S162" t="str">
            <v>MT.M+.Mount</v>
          </cell>
          <cell r="T162" t="str">
            <v>FP.M.X.X.FS.SS</v>
          </cell>
          <cell r="U162" t="str">
            <v>CP.X.X.G.S.SS</v>
          </cell>
          <cell r="V162" t="str">
            <v>FJ.IN.ST.44pg</v>
          </cell>
          <cell r="W162" t="str">
            <v>FJ.Box.ST</v>
          </cell>
          <cell r="X162" t="str">
            <v>FJ.Box.SL</v>
          </cell>
        </row>
        <row r="163">
          <cell r="A163">
            <v>8720681613352</v>
          </cell>
          <cell r="B163" t="str">
            <v>ST.M+.40.C.FS.SS</v>
          </cell>
          <cell r="C163" t="str">
            <v>FritsJurgens Set - System M+ 40 mm Class C - Flush squared - stainless steel</v>
          </cell>
          <cell r="D163">
            <v>1305.7</v>
          </cell>
          <cell r="E163">
            <v>6.0039999999999996</v>
          </cell>
          <cell r="F163" t="str">
            <v>kg</v>
          </cell>
          <cell r="G163">
            <v>13.4</v>
          </cell>
          <cell r="H163">
            <v>21.8</v>
          </cell>
          <cell r="I163">
            <v>35</v>
          </cell>
          <cell r="J163" t="str">
            <v>cm</v>
          </cell>
          <cell r="K163">
            <v>0</v>
          </cell>
          <cell r="L163" t="str">
            <v>pcs</v>
          </cell>
          <cell r="M163" t="str">
            <v>83026000</v>
          </cell>
          <cell r="N163">
            <v>3.9889999999999999</v>
          </cell>
          <cell r="O163" t="str">
            <v>EUR</v>
          </cell>
          <cell r="P163" t="str">
            <v>set</v>
          </cell>
          <cell r="Q163" t="str">
            <v>BP.M+.40.C.X.SS</v>
          </cell>
          <cell r="R163" t="str">
            <v>TP.X.40.G.X.SS</v>
          </cell>
          <cell r="S163" t="str">
            <v>MT.M+.Mount</v>
          </cell>
          <cell r="T163" t="str">
            <v>FP.M.X.X.FS.SS</v>
          </cell>
          <cell r="U163" t="str">
            <v>CP.X.X.G.S.SS</v>
          </cell>
          <cell r="V163" t="str">
            <v>FJ.IN.ST.44pg</v>
          </cell>
          <cell r="W163" t="str">
            <v>FJ.Box.ST</v>
          </cell>
          <cell r="X163" t="str">
            <v>FJ.Box.SL</v>
          </cell>
        </row>
        <row r="164">
          <cell r="A164">
            <v>8720681605043</v>
          </cell>
          <cell r="B164" t="str">
            <v>ST.M+.40.D.R.BK</v>
          </cell>
          <cell r="C164" t="str">
            <v>FritsJurgens Set - System M+ 40 mm Class D - round - black</v>
          </cell>
          <cell r="D164">
            <v>1493.4</v>
          </cell>
          <cell r="E164">
            <v>6.1029999999999998</v>
          </cell>
          <cell r="F164" t="str">
            <v>kg</v>
          </cell>
          <cell r="G164">
            <v>13.4</v>
          </cell>
          <cell r="H164">
            <v>21.8</v>
          </cell>
          <cell r="I164">
            <v>35</v>
          </cell>
          <cell r="J164" t="str">
            <v>cm</v>
          </cell>
          <cell r="K164">
            <v>0</v>
          </cell>
          <cell r="L164" t="str">
            <v>pcs</v>
          </cell>
          <cell r="M164" t="str">
            <v>83026000</v>
          </cell>
          <cell r="N164">
            <v>4.0780000000000003</v>
          </cell>
          <cell r="O164" t="str">
            <v>EUR</v>
          </cell>
          <cell r="P164" t="str">
            <v>set</v>
          </cell>
          <cell r="Q164" t="str">
            <v>BP.M+.40.D.X.BK</v>
          </cell>
          <cell r="R164" t="str">
            <v>TP.X.40.G.X.BK</v>
          </cell>
          <cell r="S164" t="str">
            <v>MT.M+.Mount</v>
          </cell>
          <cell r="T164" t="str">
            <v>FP.M.X.X.R.BK</v>
          </cell>
          <cell r="U164" t="str">
            <v>CP.X.X.G.S.BK</v>
          </cell>
          <cell r="V164" t="str">
            <v>FJ.IN.ST.52pg</v>
          </cell>
          <cell r="W164" t="str">
            <v>FJ.Box.ST</v>
          </cell>
          <cell r="X164" t="str">
            <v>FJ.Box.SL</v>
          </cell>
        </row>
        <row r="165">
          <cell r="A165">
            <v>8720681612942</v>
          </cell>
          <cell r="B165" t="str">
            <v>ST.M+.40.D.R.SS BK</v>
          </cell>
          <cell r="C165" t="str">
            <v>FritsJurgens Set - System M+ 40 mm Class D - round - stainless steel plates+black pivot covers</v>
          </cell>
          <cell r="D165">
            <v>1472.6</v>
          </cell>
          <cell r="E165">
            <v>6.1059999999999999</v>
          </cell>
          <cell r="F165" t="str">
            <v>kg</v>
          </cell>
          <cell r="G165">
            <v>13.4</v>
          </cell>
          <cell r="H165">
            <v>21.8</v>
          </cell>
          <cell r="I165">
            <v>35</v>
          </cell>
          <cell r="J165" t="str">
            <v>cm</v>
          </cell>
          <cell r="K165">
            <v>0</v>
          </cell>
          <cell r="L165" t="str">
            <v>pcs</v>
          </cell>
          <cell r="M165" t="str">
            <v>83026000</v>
          </cell>
          <cell r="N165">
            <v>4.0810000000000004</v>
          </cell>
          <cell r="O165" t="str">
            <v>EUR</v>
          </cell>
          <cell r="P165" t="str">
            <v>set</v>
          </cell>
          <cell r="Q165" t="str">
            <v>BP.M+.40.D.X.BK</v>
          </cell>
          <cell r="R165" t="str">
            <v>TP.X.40.G.X.BK</v>
          </cell>
          <cell r="S165" t="str">
            <v>MT.M+.Mount</v>
          </cell>
          <cell r="T165" t="str">
            <v>FP.M.X.X.R.SS</v>
          </cell>
          <cell r="U165" t="str">
            <v>CP.X.X.G.S.SS</v>
          </cell>
          <cell r="V165" t="str">
            <v>FJ.IN.ST.52pg</v>
          </cell>
          <cell r="W165" t="str">
            <v>FJ.Box.ST</v>
          </cell>
          <cell r="X165" t="str">
            <v>FJ.Box.SL</v>
          </cell>
        </row>
        <row r="166">
          <cell r="A166">
            <v>8720681613642</v>
          </cell>
          <cell r="B166" t="str">
            <v>ST.M+.40.D.R.BK SS</v>
          </cell>
          <cell r="C166" t="str">
            <v>FritsJurgens Set - System M+ 40 mm Class D - round - black plates+stainless steel pivot covers</v>
          </cell>
          <cell r="D166">
            <v>1482.4</v>
          </cell>
          <cell r="E166">
            <v>6.1029999999999998</v>
          </cell>
          <cell r="F166" t="str">
            <v>kg</v>
          </cell>
          <cell r="G166">
            <v>13.4</v>
          </cell>
          <cell r="H166">
            <v>21.8</v>
          </cell>
          <cell r="I166">
            <v>35</v>
          </cell>
          <cell r="J166" t="str">
            <v>cm</v>
          </cell>
          <cell r="K166">
            <v>0</v>
          </cell>
          <cell r="L166" t="str">
            <v>pcs</v>
          </cell>
          <cell r="M166" t="str">
            <v>83026000</v>
          </cell>
          <cell r="N166">
            <v>4.0780000000000003</v>
          </cell>
          <cell r="O166" t="str">
            <v>EUR</v>
          </cell>
          <cell r="P166" t="str">
            <v>set</v>
          </cell>
          <cell r="Q166" t="str">
            <v>BP.M+.40.D.X.SS</v>
          </cell>
          <cell r="R166" t="str">
            <v>TP.X.40.G.X.SS</v>
          </cell>
          <cell r="S166" t="str">
            <v>MT.M+.Mount</v>
          </cell>
          <cell r="T166" t="str">
            <v>FP.M.X.X.R.BK</v>
          </cell>
          <cell r="U166" t="str">
            <v>CP.X.X.G.S.BK</v>
          </cell>
          <cell r="V166" t="str">
            <v>FJ.IN.ST.52pg</v>
          </cell>
          <cell r="W166" t="str">
            <v>FJ.Box.ST</v>
          </cell>
          <cell r="X166" t="str">
            <v>FJ.Box.SL</v>
          </cell>
        </row>
        <row r="167">
          <cell r="A167">
            <v>8720681614816</v>
          </cell>
          <cell r="B167" t="str">
            <v>ST.M+.40.D.R.SS</v>
          </cell>
          <cell r="C167" t="str">
            <v>FritsJurgens Set - System M+ 40 mm Class D - round - stainless steel</v>
          </cell>
          <cell r="D167">
            <v>1461.6</v>
          </cell>
          <cell r="E167">
            <v>6.1059999999999999</v>
          </cell>
          <cell r="F167" t="str">
            <v>kg</v>
          </cell>
          <cell r="G167">
            <v>13.4</v>
          </cell>
          <cell r="H167">
            <v>21.8</v>
          </cell>
          <cell r="I167">
            <v>35</v>
          </cell>
          <cell r="J167" t="str">
            <v>cm</v>
          </cell>
          <cell r="K167">
            <v>0</v>
          </cell>
          <cell r="L167" t="str">
            <v>pcs</v>
          </cell>
          <cell r="M167" t="str">
            <v>83026000</v>
          </cell>
          <cell r="N167">
            <v>4.0810000000000004</v>
          </cell>
          <cell r="O167" t="str">
            <v>EUR</v>
          </cell>
          <cell r="P167" t="str">
            <v>set</v>
          </cell>
          <cell r="Q167" t="str">
            <v>BP.M+.40.D.X.SS</v>
          </cell>
          <cell r="R167" t="str">
            <v>TP.X.40.G.X.SS</v>
          </cell>
          <cell r="S167" t="str">
            <v>MT.M+.Mount</v>
          </cell>
          <cell r="T167" t="str">
            <v>FP.M.X.X.R.SS</v>
          </cell>
          <cell r="U167" t="str">
            <v>CP.X.X.G.S.SS</v>
          </cell>
          <cell r="V167" t="str">
            <v>FJ.IN.ST.52pg</v>
          </cell>
          <cell r="W167" t="str">
            <v>FJ.Box.ST</v>
          </cell>
          <cell r="X167" t="str">
            <v>FJ.Box.SL</v>
          </cell>
        </row>
        <row r="168">
          <cell r="A168">
            <v>8720681616827</v>
          </cell>
          <cell r="B168" t="str">
            <v>ST.M+.40.D.S.BK</v>
          </cell>
          <cell r="C168" t="str">
            <v>FritsJurgens Set - System M+ 40 mm Class D - squared - black</v>
          </cell>
          <cell r="D168">
            <v>1479.8</v>
          </cell>
          <cell r="E168">
            <v>6.0380000000000003</v>
          </cell>
          <cell r="F168" t="str">
            <v>kg</v>
          </cell>
          <cell r="G168">
            <v>13.4</v>
          </cell>
          <cell r="H168">
            <v>21.8</v>
          </cell>
          <cell r="I168">
            <v>35</v>
          </cell>
          <cell r="J168" t="str">
            <v>cm</v>
          </cell>
          <cell r="K168">
            <v>0</v>
          </cell>
          <cell r="L168" t="str">
            <v>pcs</v>
          </cell>
          <cell r="M168" t="str">
            <v>83026000</v>
          </cell>
          <cell r="N168">
            <v>4.0069999999999997</v>
          </cell>
          <cell r="O168" t="str">
            <v>EUR</v>
          </cell>
          <cell r="P168" t="str">
            <v>set</v>
          </cell>
          <cell r="Q168" t="str">
            <v>BP.M+.40.D.X.BK</v>
          </cell>
          <cell r="R168" t="str">
            <v>TP.X.40.G.X.BK</v>
          </cell>
          <cell r="S168" t="str">
            <v>MT.M+.Mount</v>
          </cell>
          <cell r="T168" t="str">
            <v>FP.M.X.X.S.BK</v>
          </cell>
          <cell r="U168" t="str">
            <v>CP.X.X.G.S.BK</v>
          </cell>
          <cell r="V168" t="str">
            <v>FJ.IN.ST.52pg</v>
          </cell>
          <cell r="W168" t="str">
            <v>FJ.Box.ST</v>
          </cell>
          <cell r="X168" t="str">
            <v>FJ.Box.SL</v>
          </cell>
        </row>
        <row r="169">
          <cell r="A169">
            <v>8720681615769</v>
          </cell>
          <cell r="B169" t="str">
            <v>ST.M+.40.D.S.SS BK</v>
          </cell>
          <cell r="C169" t="str">
            <v>FritsJurgens Set - System M+ 40 mm Class D - squared - stainless steel plates+black pivot covers</v>
          </cell>
          <cell r="D169">
            <v>1460.1</v>
          </cell>
          <cell r="E169">
            <v>6.0380000000000003</v>
          </cell>
          <cell r="F169" t="str">
            <v>kg</v>
          </cell>
          <cell r="G169">
            <v>13.4</v>
          </cell>
          <cell r="H169">
            <v>21.8</v>
          </cell>
          <cell r="I169">
            <v>35</v>
          </cell>
          <cell r="J169" t="str">
            <v>cm</v>
          </cell>
          <cell r="K169">
            <v>0</v>
          </cell>
          <cell r="L169" t="str">
            <v>pcs</v>
          </cell>
          <cell r="M169" t="str">
            <v>83026000</v>
          </cell>
          <cell r="N169">
            <v>4.0069999999999997</v>
          </cell>
          <cell r="O169" t="str">
            <v>EUR</v>
          </cell>
          <cell r="P169" t="str">
            <v>set</v>
          </cell>
          <cell r="Q169" t="str">
            <v>BP.M+.40.D.X.BK</v>
          </cell>
          <cell r="R169" t="str">
            <v>TP.X.40.G.X.BK</v>
          </cell>
          <cell r="S169" t="str">
            <v>MT.M+.Mount</v>
          </cell>
          <cell r="T169" t="str">
            <v>FP.M.X.X.S.SS</v>
          </cell>
          <cell r="U169" t="str">
            <v>CP.X.X.G.S.SS</v>
          </cell>
          <cell r="V169" t="str">
            <v>FJ.IN.ST.52pg</v>
          </cell>
          <cell r="W169" t="str">
            <v>FJ.Box.ST</v>
          </cell>
          <cell r="X169" t="str">
            <v>FJ.Box.SL</v>
          </cell>
        </row>
        <row r="170">
          <cell r="A170">
            <v>8720681613802</v>
          </cell>
          <cell r="B170" t="str">
            <v>ST.M+.40.D.S.BK SS</v>
          </cell>
          <cell r="C170" t="str">
            <v>FritsJurgens Set - System M+ 40 mm Class D - squared - black plates+stainless steel pivot covers</v>
          </cell>
          <cell r="D170">
            <v>1468.8</v>
          </cell>
          <cell r="E170">
            <v>6.0380000000000003</v>
          </cell>
          <cell r="F170" t="str">
            <v>kg</v>
          </cell>
          <cell r="G170">
            <v>13.4</v>
          </cell>
          <cell r="H170">
            <v>21.8</v>
          </cell>
          <cell r="I170">
            <v>35</v>
          </cell>
          <cell r="J170" t="str">
            <v>cm</v>
          </cell>
          <cell r="K170">
            <v>0</v>
          </cell>
          <cell r="L170" t="str">
            <v>pcs</v>
          </cell>
          <cell r="M170" t="str">
            <v>83026000</v>
          </cell>
          <cell r="N170">
            <v>4.0069999999999997</v>
          </cell>
          <cell r="O170" t="str">
            <v>EUR</v>
          </cell>
          <cell r="P170" t="str">
            <v>set</v>
          </cell>
          <cell r="Q170" t="str">
            <v>BP.M+.40.D.X.SS</v>
          </cell>
          <cell r="R170" t="str">
            <v>TP.X.40.G.X.SS</v>
          </cell>
          <cell r="S170" t="str">
            <v>MT.M+.Mount</v>
          </cell>
          <cell r="T170" t="str">
            <v>FP.M.X.X.S.BK</v>
          </cell>
          <cell r="U170" t="str">
            <v>CP.X.X.G.S.BK</v>
          </cell>
          <cell r="V170" t="str">
            <v>FJ.IN.ST.52pg</v>
          </cell>
          <cell r="W170" t="str">
            <v>FJ.Box.ST</v>
          </cell>
          <cell r="X170" t="str">
            <v>FJ.Box.SL</v>
          </cell>
        </row>
        <row r="171">
          <cell r="A171">
            <v>8720681618098</v>
          </cell>
          <cell r="B171" t="str">
            <v>ST.M+.40.D.S.SS</v>
          </cell>
          <cell r="C171" t="str">
            <v>FritsJurgens Set - System M+ 40 mm Class D - squared - stainless steel</v>
          </cell>
          <cell r="D171">
            <v>1449.1</v>
          </cell>
          <cell r="E171">
            <v>6.0380000000000003</v>
          </cell>
          <cell r="F171" t="str">
            <v>kg</v>
          </cell>
          <cell r="G171">
            <v>13.4</v>
          </cell>
          <cell r="H171">
            <v>21.8</v>
          </cell>
          <cell r="I171">
            <v>35</v>
          </cell>
          <cell r="J171" t="str">
            <v>cm</v>
          </cell>
          <cell r="K171">
            <v>0</v>
          </cell>
          <cell r="L171" t="str">
            <v>pcs</v>
          </cell>
          <cell r="M171" t="str">
            <v>83026000</v>
          </cell>
          <cell r="N171">
            <v>4.0069999999999997</v>
          </cell>
          <cell r="O171" t="str">
            <v>EUR</v>
          </cell>
          <cell r="P171" t="str">
            <v>set</v>
          </cell>
          <cell r="Q171" t="str">
            <v>BP.M+.40.D.X.SS</v>
          </cell>
          <cell r="R171" t="str">
            <v>TP.X.40.G.X.SS</v>
          </cell>
          <cell r="S171" t="str">
            <v>MT.M+.Mount</v>
          </cell>
          <cell r="T171" t="str">
            <v>FP.M.X.X.S.SS</v>
          </cell>
          <cell r="U171" t="str">
            <v>CP.X.X.G.S.SS</v>
          </cell>
          <cell r="V171" t="str">
            <v>FJ.IN.ST.52pg</v>
          </cell>
          <cell r="W171" t="str">
            <v>FJ.Box.ST</v>
          </cell>
          <cell r="X171" t="str">
            <v>FJ.Box.SL</v>
          </cell>
        </row>
        <row r="172">
          <cell r="A172">
            <v>8720681603575</v>
          </cell>
          <cell r="B172" t="str">
            <v>ST.M+.40.D.FR.SS BK</v>
          </cell>
          <cell r="C172" t="str">
            <v>FritsJurgens Set - System M+ 40 mm Class D - Flush rounded - stainless steel plates+black pivot covers</v>
          </cell>
          <cell r="D172">
            <v>1460.1</v>
          </cell>
          <cell r="E172">
            <v>6.0010000000000003</v>
          </cell>
          <cell r="F172" t="str">
            <v>kg</v>
          </cell>
          <cell r="G172">
            <v>13.4</v>
          </cell>
          <cell r="H172">
            <v>21.8</v>
          </cell>
          <cell r="I172">
            <v>35</v>
          </cell>
          <cell r="J172" t="str">
            <v>cm</v>
          </cell>
          <cell r="K172">
            <v>0</v>
          </cell>
          <cell r="L172" t="str">
            <v>pcs</v>
          </cell>
          <cell r="M172" t="str">
            <v>83026000</v>
          </cell>
          <cell r="N172">
            <v>3.9860000000000002</v>
          </cell>
          <cell r="O172" t="str">
            <v>EUR</v>
          </cell>
          <cell r="P172" t="str">
            <v>set</v>
          </cell>
          <cell r="Q172" t="str">
            <v>BP.M+.40.D.X.BK</v>
          </cell>
          <cell r="R172" t="str">
            <v>TP.X.40.G.X.BK</v>
          </cell>
          <cell r="S172" t="str">
            <v>MT.M+.Mount</v>
          </cell>
          <cell r="T172" t="str">
            <v>FP.M.X.X.FR.SS</v>
          </cell>
          <cell r="U172" t="str">
            <v>CP.X.X.G.S.SS</v>
          </cell>
          <cell r="V172" t="str">
            <v>FJ.IN.ST.44pg</v>
          </cell>
          <cell r="W172" t="str">
            <v>FJ.Box.ST</v>
          </cell>
          <cell r="X172" t="str">
            <v>FJ.Box.SL</v>
          </cell>
        </row>
        <row r="173">
          <cell r="A173">
            <v>8720681611167</v>
          </cell>
          <cell r="B173" t="str">
            <v>ST.M+.40.D.FR.SS</v>
          </cell>
          <cell r="C173" t="str">
            <v>FritsJurgens Set - System M+ 40 mm Class D - Flush rounded - stainless steel</v>
          </cell>
          <cell r="D173">
            <v>1449.1</v>
          </cell>
          <cell r="E173">
            <v>6.0010000000000003</v>
          </cell>
          <cell r="F173" t="str">
            <v>kg</v>
          </cell>
          <cell r="G173">
            <v>13.4</v>
          </cell>
          <cell r="H173">
            <v>21.8</v>
          </cell>
          <cell r="I173">
            <v>35</v>
          </cell>
          <cell r="J173" t="str">
            <v>cm</v>
          </cell>
          <cell r="K173">
            <v>0</v>
          </cell>
          <cell r="L173" t="str">
            <v>pcs</v>
          </cell>
          <cell r="M173" t="str">
            <v>83026000</v>
          </cell>
          <cell r="N173">
            <v>3.9860000000000002</v>
          </cell>
          <cell r="O173" t="str">
            <v>EUR</v>
          </cell>
          <cell r="P173" t="str">
            <v>set</v>
          </cell>
          <cell r="Q173" t="str">
            <v>BP.M+.40.D.X.SS</v>
          </cell>
          <cell r="R173" t="str">
            <v>TP.X.40.G.X.SS</v>
          </cell>
          <cell r="S173" t="str">
            <v>MT.M+.Mount</v>
          </cell>
          <cell r="T173" t="str">
            <v>FP.M.X.X.FR.SS</v>
          </cell>
          <cell r="U173" t="str">
            <v>CP.X.X.G.S.SS</v>
          </cell>
          <cell r="V173" t="str">
            <v>FJ.IN.ST.44pg</v>
          </cell>
          <cell r="W173" t="str">
            <v>FJ.Box.ST</v>
          </cell>
          <cell r="X173" t="str">
            <v>FJ.Box.SL</v>
          </cell>
        </row>
        <row r="174">
          <cell r="A174">
            <v>8720681603476</v>
          </cell>
          <cell r="B174" t="str">
            <v>ST.M+.40.D.FS.SS BK</v>
          </cell>
          <cell r="C174" t="str">
            <v>FritsJurgens Set - System M+ 40 mm Class D - Flush squared - stainless steel plates+black pivot covers</v>
          </cell>
          <cell r="D174">
            <v>1460.1</v>
          </cell>
          <cell r="E174">
            <v>6.0039999999999996</v>
          </cell>
          <cell r="F174" t="str">
            <v>kg</v>
          </cell>
          <cell r="G174">
            <v>13.4</v>
          </cell>
          <cell r="H174">
            <v>21.8</v>
          </cell>
          <cell r="I174">
            <v>35</v>
          </cell>
          <cell r="J174" t="str">
            <v>cm</v>
          </cell>
          <cell r="K174">
            <v>0</v>
          </cell>
          <cell r="L174" t="str">
            <v>pcs</v>
          </cell>
          <cell r="M174" t="str">
            <v>83026000</v>
          </cell>
          <cell r="N174">
            <v>3.9889999999999999</v>
          </cell>
          <cell r="O174" t="str">
            <v>EUR</v>
          </cell>
          <cell r="P174" t="str">
            <v>set</v>
          </cell>
          <cell r="Q174" t="str">
            <v>BP.M+.40.D.X.BK</v>
          </cell>
          <cell r="R174" t="str">
            <v>TP.X.40.G.X.BK</v>
          </cell>
          <cell r="S174" t="str">
            <v>MT.M+.Mount</v>
          </cell>
          <cell r="T174" t="str">
            <v>FP.M.X.X.FS.SS</v>
          </cell>
          <cell r="U174" t="str">
            <v>CP.X.X.G.S.SS</v>
          </cell>
          <cell r="V174" t="str">
            <v>FJ.IN.ST.44pg</v>
          </cell>
          <cell r="W174" t="str">
            <v>FJ.Box.ST</v>
          </cell>
          <cell r="X174" t="str">
            <v>FJ.Box.SL</v>
          </cell>
        </row>
        <row r="175">
          <cell r="A175">
            <v>8720681611174</v>
          </cell>
          <cell r="B175" t="str">
            <v>ST.M+.40.D.FS.SS</v>
          </cell>
          <cell r="C175" t="str">
            <v>FritsJurgens Set - System M+ 40 mm Class D - Flush squared - stainless steel</v>
          </cell>
          <cell r="D175">
            <v>1449.1</v>
          </cell>
          <cell r="E175">
            <v>6.0039999999999996</v>
          </cell>
          <cell r="F175" t="str">
            <v>kg</v>
          </cell>
          <cell r="G175">
            <v>13.4</v>
          </cell>
          <cell r="H175">
            <v>21.8</v>
          </cell>
          <cell r="I175">
            <v>35</v>
          </cell>
          <cell r="J175" t="str">
            <v>cm</v>
          </cell>
          <cell r="K175">
            <v>0</v>
          </cell>
          <cell r="L175" t="str">
            <v>pcs</v>
          </cell>
          <cell r="M175" t="str">
            <v>83026000</v>
          </cell>
          <cell r="N175">
            <v>3.9889999999999999</v>
          </cell>
          <cell r="O175" t="str">
            <v>EUR</v>
          </cell>
          <cell r="P175" t="str">
            <v>set</v>
          </cell>
          <cell r="Q175" t="str">
            <v>BP.M+.40.D.X.SS</v>
          </cell>
          <cell r="R175" t="str">
            <v>TP.X.40.G.X.SS</v>
          </cell>
          <cell r="S175" t="str">
            <v>MT.M+.Mount</v>
          </cell>
          <cell r="T175" t="str">
            <v>FP.M.X.X.FS.SS</v>
          </cell>
          <cell r="U175" t="str">
            <v>CP.X.X.G.S.SS</v>
          </cell>
          <cell r="V175" t="str">
            <v>FJ.IN.ST.44pg</v>
          </cell>
          <cell r="W175" t="str">
            <v>FJ.Box.ST</v>
          </cell>
          <cell r="X175" t="str">
            <v>FJ.Box.SL</v>
          </cell>
        </row>
        <row r="176">
          <cell r="A176">
            <v>8720681602769</v>
          </cell>
          <cell r="B176" t="str">
            <v>ST.M+.40.E.R.BK</v>
          </cell>
          <cell r="C176" t="str">
            <v>FritsJurgens Set - System M+ 40 mm Class E - round - black</v>
          </cell>
          <cell r="D176">
            <v>1576.7</v>
          </cell>
          <cell r="E176">
            <v>6.1029999999999998</v>
          </cell>
          <cell r="F176" t="str">
            <v>kg</v>
          </cell>
          <cell r="G176">
            <v>13.4</v>
          </cell>
          <cell r="H176">
            <v>21.8</v>
          </cell>
          <cell r="I176">
            <v>35</v>
          </cell>
          <cell r="J176" t="str">
            <v>cm</v>
          </cell>
          <cell r="K176">
            <v>0</v>
          </cell>
          <cell r="L176" t="str">
            <v>pcs</v>
          </cell>
          <cell r="M176" t="str">
            <v>83026000</v>
          </cell>
          <cell r="N176">
            <v>4.0780000000000003</v>
          </cell>
          <cell r="O176" t="str">
            <v>EUR</v>
          </cell>
          <cell r="P176" t="str">
            <v>set</v>
          </cell>
          <cell r="Q176" t="str">
            <v>BP.M+.40.E.X.BK</v>
          </cell>
          <cell r="R176" t="str">
            <v>TP.X.40.G.X.BK</v>
          </cell>
          <cell r="S176" t="str">
            <v>MT.M+.Mount</v>
          </cell>
          <cell r="T176" t="str">
            <v>FP.M.X.X.R.BK</v>
          </cell>
          <cell r="U176" t="str">
            <v>CP.X.X.G.S.BK</v>
          </cell>
          <cell r="V176" t="str">
            <v>FJ.IN.ST.52pg</v>
          </cell>
          <cell r="W176" t="str">
            <v>FJ.Box.ST</v>
          </cell>
          <cell r="X176" t="str">
            <v>FJ.Box.SL</v>
          </cell>
        </row>
        <row r="177">
          <cell r="A177">
            <v>8720681611204</v>
          </cell>
          <cell r="B177" t="str">
            <v>ST.M+.40.E.R.SS BK</v>
          </cell>
          <cell r="C177" t="str">
            <v>FritsJurgens Set - System M+ 40 mm Class E - round - stainless steel plates+black pivot covers</v>
          </cell>
          <cell r="D177">
            <v>1555.9</v>
          </cell>
          <cell r="E177">
            <v>6.1059999999999999</v>
          </cell>
          <cell r="F177" t="str">
            <v>kg</v>
          </cell>
          <cell r="G177">
            <v>13.4</v>
          </cell>
          <cell r="H177">
            <v>21.8</v>
          </cell>
          <cell r="I177">
            <v>35</v>
          </cell>
          <cell r="J177" t="str">
            <v>cm</v>
          </cell>
          <cell r="K177">
            <v>0</v>
          </cell>
          <cell r="L177" t="str">
            <v>pcs</v>
          </cell>
          <cell r="M177" t="str">
            <v>83026000</v>
          </cell>
          <cell r="N177">
            <v>4.0810000000000004</v>
          </cell>
          <cell r="O177" t="str">
            <v>EUR</v>
          </cell>
          <cell r="P177" t="str">
            <v>set</v>
          </cell>
          <cell r="Q177" t="str">
            <v>BP.M+.40.E.X.BK</v>
          </cell>
          <cell r="R177" t="str">
            <v>TP.X.40.G.X.BK</v>
          </cell>
          <cell r="S177" t="str">
            <v>MT.M+.Mount</v>
          </cell>
          <cell r="T177" t="str">
            <v>FP.M.X.X.R.SS</v>
          </cell>
          <cell r="U177" t="str">
            <v>CP.X.X.G.S.SS</v>
          </cell>
          <cell r="V177" t="str">
            <v>FJ.IN.ST.52pg</v>
          </cell>
          <cell r="W177" t="str">
            <v>FJ.Box.ST</v>
          </cell>
          <cell r="X177" t="str">
            <v>FJ.Box.SL</v>
          </cell>
        </row>
        <row r="178">
          <cell r="A178">
            <v>8720681615745</v>
          </cell>
          <cell r="B178" t="str">
            <v>ST.M+.40.E.R.BK SS</v>
          </cell>
          <cell r="C178" t="str">
            <v>FritsJurgens Set - System M+ 40 mm Class E - round - black plates+stainless steel pivot covers</v>
          </cell>
          <cell r="D178">
            <v>1565.7</v>
          </cell>
          <cell r="E178">
            <v>6.1029999999999998</v>
          </cell>
          <cell r="F178" t="str">
            <v>kg</v>
          </cell>
          <cell r="G178">
            <v>13.4</v>
          </cell>
          <cell r="H178">
            <v>21.8</v>
          </cell>
          <cell r="I178">
            <v>35</v>
          </cell>
          <cell r="J178" t="str">
            <v>cm</v>
          </cell>
          <cell r="K178">
            <v>0</v>
          </cell>
          <cell r="L178" t="str">
            <v>pcs</v>
          </cell>
          <cell r="M178" t="str">
            <v>83026000</v>
          </cell>
          <cell r="N178">
            <v>4.0780000000000003</v>
          </cell>
          <cell r="O178" t="str">
            <v>EUR</v>
          </cell>
          <cell r="P178" t="str">
            <v>set</v>
          </cell>
          <cell r="Q178" t="str">
            <v>BP.M+.40.E.X.SS</v>
          </cell>
          <cell r="R178" t="str">
            <v>TP.X.40.G.X.SS</v>
          </cell>
          <cell r="S178" t="str">
            <v>MT.M+.Mount</v>
          </cell>
          <cell r="T178" t="str">
            <v>FP.M.X.X.R.BK</v>
          </cell>
          <cell r="U178" t="str">
            <v>CP.X.X.G.S.BK</v>
          </cell>
          <cell r="V178" t="str">
            <v>FJ.IN.ST.52pg</v>
          </cell>
          <cell r="W178" t="str">
            <v>FJ.Box.ST</v>
          </cell>
          <cell r="X178" t="str">
            <v>FJ.Box.SL</v>
          </cell>
        </row>
        <row r="179">
          <cell r="A179">
            <v>8720681601991</v>
          </cell>
          <cell r="B179" t="str">
            <v>ST.M+.40.E.R.SS</v>
          </cell>
          <cell r="C179" t="str">
            <v>FritsJurgens Set - System M+ 40 mm Class E - round - stainless steel</v>
          </cell>
          <cell r="D179">
            <v>1544.9</v>
          </cell>
          <cell r="E179">
            <v>6.1059999999999999</v>
          </cell>
          <cell r="F179" t="str">
            <v>kg</v>
          </cell>
          <cell r="G179">
            <v>13.4</v>
          </cell>
          <cell r="H179">
            <v>21.8</v>
          </cell>
          <cell r="I179">
            <v>35</v>
          </cell>
          <cell r="J179" t="str">
            <v>cm</v>
          </cell>
          <cell r="K179">
            <v>0</v>
          </cell>
          <cell r="L179" t="str">
            <v>pcs</v>
          </cell>
          <cell r="M179" t="str">
            <v>83026000</v>
          </cell>
          <cell r="N179">
            <v>4.0810000000000004</v>
          </cell>
          <cell r="O179" t="str">
            <v>EUR</v>
          </cell>
          <cell r="P179" t="str">
            <v>set</v>
          </cell>
          <cell r="Q179" t="str">
            <v>BP.M+.40.E.X.SS</v>
          </cell>
          <cell r="R179" t="str">
            <v>TP.X.40.G.X.SS</v>
          </cell>
          <cell r="S179" t="str">
            <v>MT.M+.Mount</v>
          </cell>
          <cell r="T179" t="str">
            <v>FP.M.X.X.R.SS</v>
          </cell>
          <cell r="U179" t="str">
            <v>CP.X.X.G.S.SS</v>
          </cell>
          <cell r="V179" t="str">
            <v>FJ.IN.ST.52pg</v>
          </cell>
          <cell r="W179" t="str">
            <v>FJ.Box.ST</v>
          </cell>
          <cell r="X179" t="str">
            <v>FJ.Box.SL</v>
          </cell>
        </row>
        <row r="180">
          <cell r="A180">
            <v>8720681617350</v>
          </cell>
          <cell r="B180" t="str">
            <v>ST.M+.40.E.S.BK</v>
          </cell>
          <cell r="C180" t="str">
            <v>FritsJurgens Set - System M+ 40 mm Class E - squared - black</v>
          </cell>
          <cell r="D180">
            <v>1563.1</v>
          </cell>
          <cell r="E180">
            <v>6.0380000000000003</v>
          </cell>
          <cell r="F180" t="str">
            <v>kg</v>
          </cell>
          <cell r="G180">
            <v>13.4</v>
          </cell>
          <cell r="H180">
            <v>21.8</v>
          </cell>
          <cell r="I180">
            <v>35</v>
          </cell>
          <cell r="J180" t="str">
            <v>cm</v>
          </cell>
          <cell r="K180">
            <v>0</v>
          </cell>
          <cell r="L180" t="str">
            <v>pcs</v>
          </cell>
          <cell r="M180" t="str">
            <v>83026000</v>
          </cell>
          <cell r="N180">
            <v>4.0069999999999997</v>
          </cell>
          <cell r="O180" t="str">
            <v>EUR</v>
          </cell>
          <cell r="P180" t="str">
            <v>set</v>
          </cell>
          <cell r="Q180" t="str">
            <v>BP.M+.40.E.X.BK</v>
          </cell>
          <cell r="R180" t="str">
            <v>TP.X.40.G.X.BK</v>
          </cell>
          <cell r="S180" t="str">
            <v>MT.M+.Mount</v>
          </cell>
          <cell r="T180" t="str">
            <v>FP.M.X.X.S.BK</v>
          </cell>
          <cell r="U180" t="str">
            <v>CP.X.X.G.S.BK</v>
          </cell>
          <cell r="V180" t="str">
            <v>FJ.IN.ST.52pg</v>
          </cell>
          <cell r="W180" t="str">
            <v>FJ.Box.ST</v>
          </cell>
          <cell r="X180" t="str">
            <v>FJ.Box.SL</v>
          </cell>
        </row>
        <row r="181">
          <cell r="A181">
            <v>8720681608860</v>
          </cell>
          <cell r="B181" t="str">
            <v>ST.M+.40.E.S.SS BK</v>
          </cell>
          <cell r="C181" t="str">
            <v>FritsJurgens Set - System M+ 40 mm Class E - squared - stainless steel plates+black pivot covers</v>
          </cell>
          <cell r="D181">
            <v>1543.4</v>
          </cell>
          <cell r="E181">
            <v>6.0380000000000003</v>
          </cell>
          <cell r="F181" t="str">
            <v>kg</v>
          </cell>
          <cell r="G181">
            <v>13.4</v>
          </cell>
          <cell r="H181">
            <v>21.8</v>
          </cell>
          <cell r="I181">
            <v>35</v>
          </cell>
          <cell r="J181" t="str">
            <v>cm</v>
          </cell>
          <cell r="K181">
            <v>0</v>
          </cell>
          <cell r="L181" t="str">
            <v>pcs</v>
          </cell>
          <cell r="M181" t="str">
            <v>83026000</v>
          </cell>
          <cell r="N181">
            <v>4.0069999999999997</v>
          </cell>
          <cell r="O181" t="str">
            <v>EUR</v>
          </cell>
          <cell r="P181" t="str">
            <v>set</v>
          </cell>
          <cell r="Q181" t="str">
            <v>BP.M+.40.E.X.BK</v>
          </cell>
          <cell r="R181" t="str">
            <v>TP.X.40.G.X.BK</v>
          </cell>
          <cell r="S181" t="str">
            <v>MT.M+.Mount</v>
          </cell>
          <cell r="T181" t="str">
            <v>FP.M.X.X.S.SS</v>
          </cell>
          <cell r="U181" t="str">
            <v>CP.X.X.G.S.SS</v>
          </cell>
          <cell r="V181" t="str">
            <v>FJ.IN.ST.52pg</v>
          </cell>
          <cell r="W181" t="str">
            <v>FJ.Box.ST</v>
          </cell>
          <cell r="X181" t="str">
            <v>FJ.Box.SL</v>
          </cell>
        </row>
        <row r="182">
          <cell r="A182">
            <v>8720681618227</v>
          </cell>
          <cell r="B182" t="str">
            <v>ST.M+.40.E.S.BK SS</v>
          </cell>
          <cell r="C182" t="str">
            <v>FritsJurgens Set - System M+ 40 mm Class E - squared - black plates+stainless steel pivot covers</v>
          </cell>
          <cell r="D182">
            <v>1552.1</v>
          </cell>
          <cell r="E182">
            <v>6.0380000000000003</v>
          </cell>
          <cell r="F182" t="str">
            <v>kg</v>
          </cell>
          <cell r="G182">
            <v>13.4</v>
          </cell>
          <cell r="H182">
            <v>21.8</v>
          </cell>
          <cell r="I182">
            <v>35</v>
          </cell>
          <cell r="J182" t="str">
            <v>cm</v>
          </cell>
          <cell r="K182">
            <v>0</v>
          </cell>
          <cell r="L182" t="str">
            <v>pcs</v>
          </cell>
          <cell r="M182" t="str">
            <v>83026000</v>
          </cell>
          <cell r="N182">
            <v>4.0069999999999997</v>
          </cell>
          <cell r="O182" t="str">
            <v>EUR</v>
          </cell>
          <cell r="P182" t="str">
            <v>set</v>
          </cell>
          <cell r="Q182" t="str">
            <v>BP.M+.40.E.X.SS</v>
          </cell>
          <cell r="R182" t="str">
            <v>TP.X.40.G.X.SS</v>
          </cell>
          <cell r="S182" t="str">
            <v>MT.M+.Mount</v>
          </cell>
          <cell r="T182" t="str">
            <v>FP.M.X.X.S.BK</v>
          </cell>
          <cell r="U182" t="str">
            <v>CP.X.X.G.S.BK</v>
          </cell>
          <cell r="V182" t="str">
            <v>FJ.IN.ST.52pg</v>
          </cell>
          <cell r="W182" t="str">
            <v>FJ.Box.ST</v>
          </cell>
          <cell r="X182" t="str">
            <v>FJ.Box.SL</v>
          </cell>
        </row>
        <row r="183">
          <cell r="A183">
            <v>8720681600192</v>
          </cell>
          <cell r="B183" t="str">
            <v>ST.M+.40.E.S.SS</v>
          </cell>
          <cell r="C183" t="str">
            <v>FritsJurgens Set - System M+ 40 mm Class E - squared - stainless steel</v>
          </cell>
          <cell r="D183">
            <v>1532.4</v>
          </cell>
          <cell r="E183">
            <v>6.0380000000000003</v>
          </cell>
          <cell r="F183" t="str">
            <v>kg</v>
          </cell>
          <cell r="G183">
            <v>13.4</v>
          </cell>
          <cell r="H183">
            <v>21.8</v>
          </cell>
          <cell r="I183">
            <v>35</v>
          </cell>
          <cell r="J183" t="str">
            <v>cm</v>
          </cell>
          <cell r="K183">
            <v>0</v>
          </cell>
          <cell r="L183" t="str">
            <v>pcs</v>
          </cell>
          <cell r="M183" t="str">
            <v>83026000</v>
          </cell>
          <cell r="N183">
            <v>4.0069999999999997</v>
          </cell>
          <cell r="O183" t="str">
            <v>EUR</v>
          </cell>
          <cell r="P183" t="str">
            <v>set</v>
          </cell>
          <cell r="Q183" t="str">
            <v>BP.M+.40.E.X.SS</v>
          </cell>
          <cell r="R183" t="str">
            <v>TP.X.40.G.X.SS</v>
          </cell>
          <cell r="S183" t="str">
            <v>MT.M+.Mount</v>
          </cell>
          <cell r="T183" t="str">
            <v>FP.M.X.X.S.SS</v>
          </cell>
          <cell r="U183" t="str">
            <v>CP.X.X.G.S.SS</v>
          </cell>
          <cell r="V183" t="str">
            <v>FJ.IN.ST.52pg</v>
          </cell>
          <cell r="W183" t="str">
            <v>FJ.Box.ST</v>
          </cell>
          <cell r="X183" t="str">
            <v>FJ.Box.SL</v>
          </cell>
        </row>
        <row r="184">
          <cell r="A184">
            <v>8720681603971</v>
          </cell>
          <cell r="B184" t="str">
            <v>ST.M+.40.E.FR.SS BK</v>
          </cell>
          <cell r="C184" t="str">
            <v>FritsJurgens Set - System M+ 40 mm Class E - Flush rounded - stainless steel plates+black pivot covers</v>
          </cell>
          <cell r="D184">
            <v>1543.4</v>
          </cell>
          <cell r="E184">
            <v>6.0010000000000003</v>
          </cell>
          <cell r="F184" t="str">
            <v>kg</v>
          </cell>
          <cell r="G184">
            <v>13.4</v>
          </cell>
          <cell r="H184">
            <v>21.8</v>
          </cell>
          <cell r="I184">
            <v>35</v>
          </cell>
          <cell r="J184" t="str">
            <v>cm</v>
          </cell>
          <cell r="K184">
            <v>0</v>
          </cell>
          <cell r="L184" t="str">
            <v>pcs</v>
          </cell>
          <cell r="M184" t="str">
            <v>83026000</v>
          </cell>
          <cell r="N184">
            <v>3.9860000000000002</v>
          </cell>
          <cell r="O184" t="str">
            <v>EUR</v>
          </cell>
          <cell r="P184" t="str">
            <v>set</v>
          </cell>
          <cell r="Q184" t="str">
            <v>BP.M+.40.E.X.BK</v>
          </cell>
          <cell r="R184" t="str">
            <v>TP.X.40.G.X.BK</v>
          </cell>
          <cell r="S184" t="str">
            <v>MT.M+.Mount</v>
          </cell>
          <cell r="T184" t="str">
            <v>FP.M.X.X.FR.SS</v>
          </cell>
          <cell r="U184" t="str">
            <v>CP.X.X.G.S.SS</v>
          </cell>
          <cell r="V184" t="str">
            <v>FJ.IN.ST.44pg</v>
          </cell>
          <cell r="W184" t="str">
            <v>FJ.Box.ST</v>
          </cell>
          <cell r="X184" t="str">
            <v>FJ.Box.SL</v>
          </cell>
        </row>
        <row r="185">
          <cell r="A185">
            <v>8720681605722</v>
          </cell>
          <cell r="B185" t="str">
            <v>ST.M+.40.E.FR.SS</v>
          </cell>
          <cell r="C185" t="str">
            <v>FritsJurgens Set - System M+ 40 mm Class E - Flush rounded - stainless steel</v>
          </cell>
          <cell r="D185">
            <v>1532.4</v>
          </cell>
          <cell r="E185">
            <v>6.0010000000000003</v>
          </cell>
          <cell r="F185" t="str">
            <v>kg</v>
          </cell>
          <cell r="G185">
            <v>13.4</v>
          </cell>
          <cell r="H185">
            <v>21.8</v>
          </cell>
          <cell r="I185">
            <v>35</v>
          </cell>
          <cell r="J185" t="str">
            <v>cm</v>
          </cell>
          <cell r="K185">
            <v>0</v>
          </cell>
          <cell r="L185" t="str">
            <v>pcs</v>
          </cell>
          <cell r="M185" t="str">
            <v>83026000</v>
          </cell>
          <cell r="N185">
            <v>3.9860000000000002</v>
          </cell>
          <cell r="O185" t="str">
            <v>EUR</v>
          </cell>
          <cell r="P185" t="str">
            <v>set</v>
          </cell>
          <cell r="Q185" t="str">
            <v>BP.M+.40.E.X.SS</v>
          </cell>
          <cell r="R185" t="str">
            <v>TP.X.40.G.X.SS</v>
          </cell>
          <cell r="S185" t="str">
            <v>MT.M+.Mount</v>
          </cell>
          <cell r="T185" t="str">
            <v>FP.M.X.X.FR.SS</v>
          </cell>
          <cell r="U185" t="str">
            <v>CP.X.X.G.S.SS</v>
          </cell>
          <cell r="V185" t="str">
            <v>FJ.IN.ST.44pg</v>
          </cell>
          <cell r="W185" t="str">
            <v>FJ.Box.ST</v>
          </cell>
          <cell r="X185" t="str">
            <v>FJ.Box.SL</v>
          </cell>
        </row>
        <row r="186">
          <cell r="A186">
            <v>8720681603674</v>
          </cell>
          <cell r="B186" t="str">
            <v>ST.M+.40.E.FS.SS BK</v>
          </cell>
          <cell r="C186" t="str">
            <v>FritsJurgens Set - System M+ 40 mm Class E - Flush squared - stainless steel plates+black pivot covers</v>
          </cell>
          <cell r="D186">
            <v>1543.4</v>
          </cell>
          <cell r="E186">
            <v>6.0039999999999996</v>
          </cell>
          <cell r="F186" t="str">
            <v>kg</v>
          </cell>
          <cell r="G186">
            <v>13.4</v>
          </cell>
          <cell r="H186">
            <v>21.8</v>
          </cell>
          <cell r="I186">
            <v>35</v>
          </cell>
          <cell r="J186" t="str">
            <v>cm</v>
          </cell>
          <cell r="K186">
            <v>0</v>
          </cell>
          <cell r="L186" t="str">
            <v>pcs</v>
          </cell>
          <cell r="M186" t="str">
            <v>83026000</v>
          </cell>
          <cell r="N186">
            <v>3.9889999999999999</v>
          </cell>
          <cell r="O186" t="str">
            <v>EUR</v>
          </cell>
          <cell r="P186" t="str">
            <v>set</v>
          </cell>
          <cell r="Q186" t="str">
            <v>BP.M+.40.E.X.BK</v>
          </cell>
          <cell r="R186" t="str">
            <v>TP.X.40.G.X.BK</v>
          </cell>
          <cell r="S186" t="str">
            <v>MT.M+.Mount</v>
          </cell>
          <cell r="T186" t="str">
            <v>FP.M.X.X.FS.SS</v>
          </cell>
          <cell r="U186" t="str">
            <v>CP.X.X.G.S.SS</v>
          </cell>
          <cell r="V186" t="str">
            <v>FJ.IN.ST.44pg</v>
          </cell>
          <cell r="W186" t="str">
            <v>FJ.Box.ST</v>
          </cell>
          <cell r="X186" t="str">
            <v>FJ.Box.SL</v>
          </cell>
        </row>
        <row r="187">
          <cell r="A187">
            <v>8720681606491</v>
          </cell>
          <cell r="B187" t="str">
            <v>ST.M+.40.E.FS.SS</v>
          </cell>
          <cell r="C187" t="str">
            <v>FritsJurgens Set - System M+ 40 mm Class E - Flush squared - stainless steel</v>
          </cell>
          <cell r="D187">
            <v>1532.4</v>
          </cell>
          <cell r="E187">
            <v>6.0039999999999996</v>
          </cell>
          <cell r="F187" t="str">
            <v>kg</v>
          </cell>
          <cell r="G187">
            <v>13.4</v>
          </cell>
          <cell r="H187">
            <v>21.8</v>
          </cell>
          <cell r="I187">
            <v>35</v>
          </cell>
          <cell r="J187" t="str">
            <v>cm</v>
          </cell>
          <cell r="K187">
            <v>0</v>
          </cell>
          <cell r="L187" t="str">
            <v>pcs</v>
          </cell>
          <cell r="M187" t="str">
            <v>83026000</v>
          </cell>
          <cell r="N187">
            <v>3.9889999999999999</v>
          </cell>
          <cell r="O187" t="str">
            <v>EUR</v>
          </cell>
          <cell r="P187" t="str">
            <v>set</v>
          </cell>
          <cell r="Q187" t="str">
            <v>BP.M+.40.E.X.SS</v>
          </cell>
          <cell r="R187" t="str">
            <v>TP.X.40.G.X.SS</v>
          </cell>
          <cell r="S187" t="str">
            <v>MT.M+.Mount</v>
          </cell>
          <cell r="T187" t="str">
            <v>FP.M.X.X.FS.SS</v>
          </cell>
          <cell r="U187" t="str">
            <v>CP.X.X.G.S.SS</v>
          </cell>
          <cell r="V187" t="str">
            <v>FJ.IN.ST.44pg</v>
          </cell>
          <cell r="W187" t="str">
            <v>FJ.Box.ST</v>
          </cell>
          <cell r="X187" t="str">
            <v>FJ.Box.SL</v>
          </cell>
        </row>
        <row r="188">
          <cell r="A188">
            <v>8720681615622</v>
          </cell>
          <cell r="B188" t="str">
            <v>ST.M+.40.F.R.BK</v>
          </cell>
          <cell r="C188" t="str">
            <v>FritsJurgens Set - System M+ 40 mm Class F - round - black</v>
          </cell>
          <cell r="D188">
            <v>1876.2</v>
          </cell>
          <cell r="E188">
            <v>7.34</v>
          </cell>
          <cell r="F188" t="str">
            <v>kg</v>
          </cell>
          <cell r="G188">
            <v>13.4</v>
          </cell>
          <cell r="H188">
            <v>21.8</v>
          </cell>
          <cell r="I188">
            <v>35</v>
          </cell>
          <cell r="J188" t="str">
            <v>cm</v>
          </cell>
          <cell r="K188">
            <v>0</v>
          </cell>
          <cell r="L188" t="str">
            <v>pcs</v>
          </cell>
          <cell r="M188" t="str">
            <v>83026000</v>
          </cell>
          <cell r="N188">
            <v>5.3550000000000004</v>
          </cell>
          <cell r="O188" t="str">
            <v>EUR</v>
          </cell>
          <cell r="P188" t="str">
            <v>set</v>
          </cell>
          <cell r="Q188" t="str">
            <v>BP.M+.40.F.X.BK</v>
          </cell>
          <cell r="R188" t="str">
            <v>TP.X.40.G.X.BK</v>
          </cell>
          <cell r="S188" t="str">
            <v>MT.M+.Mount</v>
          </cell>
          <cell r="T188" t="str">
            <v>FP.M.X.X.R.BK</v>
          </cell>
          <cell r="U188" t="str">
            <v>CP.X.X.G.S.BK</v>
          </cell>
          <cell r="V188" t="str">
            <v>FJ.IN.ST.52pg</v>
          </cell>
          <cell r="W188" t="str">
            <v>FJ.Box.ST</v>
          </cell>
          <cell r="X188" t="str">
            <v>FJ.Box.SL</v>
          </cell>
        </row>
        <row r="189">
          <cell r="A189">
            <v>8720681603889</v>
          </cell>
          <cell r="B189" t="str">
            <v>ST.M+.40.F.R.SS BK</v>
          </cell>
          <cell r="C189" t="str">
            <v>FritsJurgens Set - System M+ 40 mm Class F - round - stainless steel plates+black pivot covers</v>
          </cell>
          <cell r="D189">
            <v>1855.4</v>
          </cell>
          <cell r="E189">
            <v>7.343</v>
          </cell>
          <cell r="F189" t="str">
            <v>kg</v>
          </cell>
          <cell r="G189">
            <v>13.4</v>
          </cell>
          <cell r="H189">
            <v>21.8</v>
          </cell>
          <cell r="I189">
            <v>35</v>
          </cell>
          <cell r="J189" t="str">
            <v>cm</v>
          </cell>
          <cell r="K189">
            <v>0</v>
          </cell>
          <cell r="L189" t="str">
            <v>pcs</v>
          </cell>
          <cell r="M189" t="str">
            <v>83026000</v>
          </cell>
          <cell r="N189">
            <v>5.3579999999999997</v>
          </cell>
          <cell r="O189" t="str">
            <v>EUR</v>
          </cell>
          <cell r="P189" t="str">
            <v>set</v>
          </cell>
          <cell r="Q189" t="str">
            <v>BP.M+.40.F.X.BK</v>
          </cell>
          <cell r="R189" t="str">
            <v>TP.X.40.G.X.BK</v>
          </cell>
          <cell r="S189" t="str">
            <v>MT.M+.Mount</v>
          </cell>
          <cell r="T189" t="str">
            <v>FP.M.X.X.R.SS</v>
          </cell>
          <cell r="U189" t="str">
            <v>CP.X.X.G.S.SS</v>
          </cell>
          <cell r="V189" t="str">
            <v>FJ.IN.ST.52pg</v>
          </cell>
          <cell r="W189" t="str">
            <v>FJ.Box.ST</v>
          </cell>
          <cell r="X189" t="str">
            <v>FJ.Box.SL</v>
          </cell>
        </row>
        <row r="190">
          <cell r="A190">
            <v>8720681615554</v>
          </cell>
          <cell r="B190" t="str">
            <v>ST.M+.40.F.R.BK SS</v>
          </cell>
          <cell r="C190" t="str">
            <v>FritsJurgens Set - System M+ 40 mm Class F - round - black plates+stainless steel pivot covers</v>
          </cell>
          <cell r="D190">
            <v>1865.2</v>
          </cell>
          <cell r="E190">
            <v>7.34</v>
          </cell>
          <cell r="F190" t="str">
            <v>kg</v>
          </cell>
          <cell r="G190">
            <v>13.4</v>
          </cell>
          <cell r="H190">
            <v>21.8</v>
          </cell>
          <cell r="I190">
            <v>35</v>
          </cell>
          <cell r="J190" t="str">
            <v>cm</v>
          </cell>
          <cell r="K190">
            <v>0</v>
          </cell>
          <cell r="L190" t="str">
            <v>pcs</v>
          </cell>
          <cell r="M190" t="str">
            <v>83026000</v>
          </cell>
          <cell r="N190">
            <v>5.3550000000000004</v>
          </cell>
          <cell r="O190" t="str">
            <v>EUR</v>
          </cell>
          <cell r="P190" t="str">
            <v>set</v>
          </cell>
          <cell r="Q190" t="str">
            <v>BP.M+.40.F.X.SS</v>
          </cell>
          <cell r="R190" t="str">
            <v>TP.X.40.G.X.SS</v>
          </cell>
          <cell r="S190" t="str">
            <v>MT.M+.Mount</v>
          </cell>
          <cell r="T190" t="str">
            <v>FP.M.X.X.R.BK</v>
          </cell>
          <cell r="U190" t="str">
            <v>CP.X.X.G.S.BK</v>
          </cell>
          <cell r="V190" t="str">
            <v>FJ.IN.ST.52pg</v>
          </cell>
          <cell r="W190" t="str">
            <v>FJ.Box.ST</v>
          </cell>
          <cell r="X190" t="str">
            <v>FJ.Box.SL</v>
          </cell>
        </row>
        <row r="191">
          <cell r="A191">
            <v>8720681608044</v>
          </cell>
          <cell r="B191" t="str">
            <v>ST.M+.40.F.R.SS</v>
          </cell>
          <cell r="C191" t="str">
            <v>FritsJurgens Set - System M+ 40 mm Class F - round - stainless steel</v>
          </cell>
          <cell r="D191">
            <v>1844.4</v>
          </cell>
          <cell r="E191">
            <v>7.343</v>
          </cell>
          <cell r="F191" t="str">
            <v>kg</v>
          </cell>
          <cell r="G191">
            <v>13.4</v>
          </cell>
          <cell r="H191">
            <v>21.8</v>
          </cell>
          <cell r="I191">
            <v>35</v>
          </cell>
          <cell r="J191" t="str">
            <v>cm</v>
          </cell>
          <cell r="K191">
            <v>0</v>
          </cell>
          <cell r="L191" t="str">
            <v>pcs</v>
          </cell>
          <cell r="M191" t="str">
            <v>83026000</v>
          </cell>
          <cell r="N191">
            <v>5.3579999999999997</v>
          </cell>
          <cell r="O191" t="str">
            <v>EUR</v>
          </cell>
          <cell r="P191" t="str">
            <v>set</v>
          </cell>
          <cell r="Q191" t="str">
            <v>BP.M+.40.F.X.SS</v>
          </cell>
          <cell r="R191" t="str">
            <v>TP.X.40.G.X.SS</v>
          </cell>
          <cell r="S191" t="str">
            <v>MT.M+.Mount</v>
          </cell>
          <cell r="T191" t="str">
            <v>FP.M.X.X.R.SS</v>
          </cell>
          <cell r="U191" t="str">
            <v>CP.X.X.G.S.SS</v>
          </cell>
          <cell r="V191" t="str">
            <v>FJ.IN.ST.52pg</v>
          </cell>
          <cell r="W191" t="str">
            <v>FJ.Box.ST</v>
          </cell>
          <cell r="X191" t="str">
            <v>FJ.Box.SL</v>
          </cell>
        </row>
        <row r="192">
          <cell r="A192">
            <v>8720681615530</v>
          </cell>
          <cell r="B192" t="str">
            <v>ST.M+.40.F.S.BK</v>
          </cell>
          <cell r="C192" t="str">
            <v>FritsJurgens Set - System M+ 40 mm Class F - squared - black</v>
          </cell>
          <cell r="D192">
            <v>1862.6</v>
          </cell>
          <cell r="E192">
            <v>7.2750000000000004</v>
          </cell>
          <cell r="F192" t="str">
            <v>kg</v>
          </cell>
          <cell r="G192">
            <v>13.4</v>
          </cell>
          <cell r="H192">
            <v>21.8</v>
          </cell>
          <cell r="I192">
            <v>35</v>
          </cell>
          <cell r="J192" t="str">
            <v>cm</v>
          </cell>
          <cell r="K192">
            <v>0</v>
          </cell>
          <cell r="L192" t="str">
            <v>pcs</v>
          </cell>
          <cell r="M192" t="str">
            <v>83026000</v>
          </cell>
          <cell r="N192">
            <v>5.2839999999999998</v>
          </cell>
          <cell r="O192" t="str">
            <v>EUR</v>
          </cell>
          <cell r="P192" t="str">
            <v>set</v>
          </cell>
          <cell r="Q192" t="str">
            <v>BP.M+.40.F.X.BK</v>
          </cell>
          <cell r="R192" t="str">
            <v>TP.X.40.G.X.BK</v>
          </cell>
          <cell r="S192" t="str">
            <v>MT.M+.Mount</v>
          </cell>
          <cell r="T192" t="str">
            <v>FP.M.X.X.S.BK</v>
          </cell>
          <cell r="U192" t="str">
            <v>CP.X.X.G.S.BK</v>
          </cell>
          <cell r="V192" t="str">
            <v>FJ.IN.ST.52pg</v>
          </cell>
          <cell r="W192" t="str">
            <v>FJ.Box.ST</v>
          </cell>
          <cell r="X192" t="str">
            <v>FJ.Box.SL</v>
          </cell>
        </row>
        <row r="193">
          <cell r="A193">
            <v>8720681604312</v>
          </cell>
          <cell r="B193" t="str">
            <v>ST.M+.40.F.S.SS BK</v>
          </cell>
          <cell r="C193" t="str">
            <v>FritsJurgens Set - System M+ 40 mm Class F - squared - stainless steel plates+black pivot covers</v>
          </cell>
          <cell r="D193">
            <v>1842.9</v>
          </cell>
          <cell r="E193">
            <v>7.2750000000000004</v>
          </cell>
          <cell r="F193" t="str">
            <v>kg</v>
          </cell>
          <cell r="G193">
            <v>13.4</v>
          </cell>
          <cell r="H193">
            <v>21.8</v>
          </cell>
          <cell r="I193">
            <v>35</v>
          </cell>
          <cell r="J193" t="str">
            <v>cm</v>
          </cell>
          <cell r="K193">
            <v>0</v>
          </cell>
          <cell r="L193" t="str">
            <v>pcs</v>
          </cell>
          <cell r="M193" t="str">
            <v>83026000</v>
          </cell>
          <cell r="N193">
            <v>5.2839999999999998</v>
          </cell>
          <cell r="O193" t="str">
            <v>EUR</v>
          </cell>
          <cell r="P193" t="str">
            <v>set</v>
          </cell>
          <cell r="Q193" t="str">
            <v>BP.M+.40.F.X.BK</v>
          </cell>
          <cell r="R193" t="str">
            <v>TP.X.40.G.X.BK</v>
          </cell>
          <cell r="S193" t="str">
            <v>MT.M+.Mount</v>
          </cell>
          <cell r="T193" t="str">
            <v>FP.M.X.X.S.SS</v>
          </cell>
          <cell r="U193" t="str">
            <v>CP.X.X.G.S.SS</v>
          </cell>
          <cell r="V193" t="str">
            <v>FJ.IN.ST.52pg</v>
          </cell>
          <cell r="W193" t="str">
            <v>FJ.Box.ST</v>
          </cell>
          <cell r="X193" t="str">
            <v>FJ.Box.SL</v>
          </cell>
        </row>
        <row r="194">
          <cell r="A194">
            <v>8720681601724</v>
          </cell>
          <cell r="B194" t="str">
            <v>ST.M+.40.F.S.BK SS</v>
          </cell>
          <cell r="C194" t="str">
            <v>FritsJurgens Set - System M+ 40 mm Class F - squared - black plates+stainless steel pivot covers</v>
          </cell>
          <cell r="D194">
            <v>1851.6</v>
          </cell>
          <cell r="E194">
            <v>7.2750000000000004</v>
          </cell>
          <cell r="F194" t="str">
            <v>kg</v>
          </cell>
          <cell r="G194">
            <v>13.4</v>
          </cell>
          <cell r="H194">
            <v>21.8</v>
          </cell>
          <cell r="I194">
            <v>35</v>
          </cell>
          <cell r="J194" t="str">
            <v>cm</v>
          </cell>
          <cell r="K194">
            <v>0</v>
          </cell>
          <cell r="L194" t="str">
            <v>pcs</v>
          </cell>
          <cell r="M194" t="str">
            <v>83026000</v>
          </cell>
          <cell r="N194">
            <v>5.2839999999999998</v>
          </cell>
          <cell r="O194" t="str">
            <v>EUR</v>
          </cell>
          <cell r="P194" t="str">
            <v>set</v>
          </cell>
          <cell r="Q194" t="str">
            <v>BP.M+.40.F.X.SS</v>
          </cell>
          <cell r="R194" t="str">
            <v>TP.X.40.G.X.SS</v>
          </cell>
          <cell r="S194" t="str">
            <v>MT.M+.Mount</v>
          </cell>
          <cell r="T194" t="str">
            <v>FP.M.X.X.S.BK</v>
          </cell>
          <cell r="U194" t="str">
            <v>CP.X.X.G.S.BK</v>
          </cell>
          <cell r="V194" t="str">
            <v>FJ.IN.ST.52pg</v>
          </cell>
          <cell r="W194" t="str">
            <v>FJ.Box.ST</v>
          </cell>
          <cell r="X194" t="str">
            <v>FJ.Box.SL</v>
          </cell>
        </row>
        <row r="195">
          <cell r="A195">
            <v>8720681607764</v>
          </cell>
          <cell r="B195" t="str">
            <v>ST.M+.40.F.S.SS</v>
          </cell>
          <cell r="C195" t="str">
            <v>FritsJurgens Set - System M+ 40 mm Class F - squared - stainless steel</v>
          </cell>
          <cell r="D195">
            <v>1831.9</v>
          </cell>
          <cell r="E195">
            <v>7.2750000000000004</v>
          </cell>
          <cell r="F195" t="str">
            <v>kg</v>
          </cell>
          <cell r="G195">
            <v>13.4</v>
          </cell>
          <cell r="H195">
            <v>21.8</v>
          </cell>
          <cell r="I195">
            <v>35</v>
          </cell>
          <cell r="J195" t="str">
            <v>cm</v>
          </cell>
          <cell r="K195">
            <v>0</v>
          </cell>
          <cell r="L195" t="str">
            <v>pcs</v>
          </cell>
          <cell r="M195" t="str">
            <v>83026000</v>
          </cell>
          <cell r="N195">
            <v>5.2839999999999998</v>
          </cell>
          <cell r="O195" t="str">
            <v>EUR</v>
          </cell>
          <cell r="P195" t="str">
            <v>set</v>
          </cell>
          <cell r="Q195" t="str">
            <v>BP.M+.40.F.X.SS</v>
          </cell>
          <cell r="R195" t="str">
            <v>TP.X.40.G.X.SS</v>
          </cell>
          <cell r="S195" t="str">
            <v>MT.M+.Mount</v>
          </cell>
          <cell r="T195" t="str">
            <v>FP.M.X.X.S.SS</v>
          </cell>
          <cell r="U195" t="str">
            <v>CP.X.X.G.S.SS</v>
          </cell>
          <cell r="V195" t="str">
            <v>FJ.IN.ST.52pg</v>
          </cell>
          <cell r="W195" t="str">
            <v>FJ.Box.ST</v>
          </cell>
          <cell r="X195" t="str">
            <v>FJ.Box.SL</v>
          </cell>
        </row>
        <row r="196">
          <cell r="A196">
            <v>8720681604275</v>
          </cell>
          <cell r="B196" t="str">
            <v>ST.M+.40.F.FR.SS BK</v>
          </cell>
          <cell r="C196" t="str">
            <v>FritsJurgens Set - System M+ 40 mm Class F - Flush rounded - stainless steel plates+black pivot covers</v>
          </cell>
          <cell r="D196">
            <v>1842.9</v>
          </cell>
          <cell r="E196">
            <v>7.2380000000000004</v>
          </cell>
          <cell r="F196" t="str">
            <v>kg</v>
          </cell>
          <cell r="G196">
            <v>13.4</v>
          </cell>
          <cell r="H196">
            <v>21.8</v>
          </cell>
          <cell r="I196">
            <v>35</v>
          </cell>
          <cell r="J196" t="str">
            <v>cm</v>
          </cell>
          <cell r="K196">
            <v>0</v>
          </cell>
          <cell r="L196" t="str">
            <v>pcs</v>
          </cell>
          <cell r="M196" t="str">
            <v>83026000</v>
          </cell>
          <cell r="N196">
            <v>5.2629999999999999</v>
          </cell>
          <cell r="O196" t="str">
            <v>EUR</v>
          </cell>
          <cell r="P196" t="str">
            <v>set</v>
          </cell>
          <cell r="Q196" t="str">
            <v>BP.M+.40.F.X.BK</v>
          </cell>
          <cell r="R196" t="str">
            <v>TP.X.40.G.X.BK</v>
          </cell>
          <cell r="S196" t="str">
            <v>MT.M+.Mount</v>
          </cell>
          <cell r="T196" t="str">
            <v>FP.M.X.X.FR.SS</v>
          </cell>
          <cell r="U196" t="str">
            <v>CP.X.X.G.S.SS</v>
          </cell>
          <cell r="V196" t="str">
            <v>FJ.IN.ST.44pg</v>
          </cell>
          <cell r="W196" t="str">
            <v>FJ.Box.ST</v>
          </cell>
          <cell r="X196" t="str">
            <v>FJ.Box.SL</v>
          </cell>
        </row>
        <row r="197">
          <cell r="A197">
            <v>8720681606217</v>
          </cell>
          <cell r="B197" t="str">
            <v>ST.M+.40.F.FR.SS</v>
          </cell>
          <cell r="C197" t="str">
            <v>FritsJurgens Set - System M+ 40 mm Class F - Flush rounded - stainless steel</v>
          </cell>
          <cell r="D197">
            <v>1831.9</v>
          </cell>
          <cell r="E197">
            <v>7.2380000000000004</v>
          </cell>
          <cell r="F197" t="str">
            <v>kg</v>
          </cell>
          <cell r="G197">
            <v>13.4</v>
          </cell>
          <cell r="H197">
            <v>21.8</v>
          </cell>
          <cell r="I197">
            <v>35</v>
          </cell>
          <cell r="J197" t="str">
            <v>cm</v>
          </cell>
          <cell r="K197">
            <v>0</v>
          </cell>
          <cell r="L197" t="str">
            <v>pcs</v>
          </cell>
          <cell r="M197" t="str">
            <v>83026000</v>
          </cell>
          <cell r="N197">
            <v>5.2629999999999999</v>
          </cell>
          <cell r="O197" t="str">
            <v>EUR</v>
          </cell>
          <cell r="P197" t="str">
            <v>set</v>
          </cell>
          <cell r="Q197" t="str">
            <v>BP.M+.40.F.X.SS</v>
          </cell>
          <cell r="R197" t="str">
            <v>TP.X.40.G.X.SS</v>
          </cell>
          <cell r="S197" t="str">
            <v>MT.M+.Mount</v>
          </cell>
          <cell r="T197" t="str">
            <v>FP.M.X.X.FR.SS</v>
          </cell>
          <cell r="U197" t="str">
            <v>CP.X.X.G.S.SS</v>
          </cell>
          <cell r="V197" t="str">
            <v>FJ.IN.ST.44pg</v>
          </cell>
          <cell r="W197" t="str">
            <v>FJ.Box.ST</v>
          </cell>
          <cell r="X197" t="str">
            <v>FJ.Box.SL</v>
          </cell>
        </row>
        <row r="198">
          <cell r="A198">
            <v>8720681604077</v>
          </cell>
          <cell r="B198" t="str">
            <v>ST.M+.40.F.FS.SS BK</v>
          </cell>
          <cell r="C198" t="str">
            <v>FritsJurgens Set - System M+ 40 mm Class F - Flush squared - stainless steel plates+black pivot covers</v>
          </cell>
          <cell r="D198">
            <v>1842.9</v>
          </cell>
          <cell r="E198">
            <v>7.2409999999999997</v>
          </cell>
          <cell r="F198" t="str">
            <v>kg</v>
          </cell>
          <cell r="G198">
            <v>13.4</v>
          </cell>
          <cell r="H198">
            <v>21.8</v>
          </cell>
          <cell r="I198">
            <v>35</v>
          </cell>
          <cell r="J198" t="str">
            <v>cm</v>
          </cell>
          <cell r="K198">
            <v>0</v>
          </cell>
          <cell r="L198" t="str">
            <v>pcs</v>
          </cell>
          <cell r="M198" t="str">
            <v>83026000</v>
          </cell>
          <cell r="N198">
            <v>5.266</v>
          </cell>
          <cell r="O198" t="str">
            <v>EUR</v>
          </cell>
          <cell r="P198" t="str">
            <v>set</v>
          </cell>
          <cell r="Q198" t="str">
            <v>BP.M+.40.F.X.BK</v>
          </cell>
          <cell r="R198" t="str">
            <v>TP.X.40.G.X.BK</v>
          </cell>
          <cell r="S198" t="str">
            <v>MT.M+.Mount</v>
          </cell>
          <cell r="T198" t="str">
            <v>FP.M.X.X.FS.SS</v>
          </cell>
          <cell r="U198" t="str">
            <v>CP.X.X.G.S.SS</v>
          </cell>
          <cell r="V198" t="str">
            <v>FJ.IN.ST.44pg</v>
          </cell>
          <cell r="W198" t="str">
            <v>FJ.Box.ST</v>
          </cell>
          <cell r="X198" t="str">
            <v>FJ.Box.SL</v>
          </cell>
        </row>
        <row r="199">
          <cell r="A199">
            <v>8720681610030</v>
          </cell>
          <cell r="B199" t="str">
            <v>ST.M+.40.F.FS.SS</v>
          </cell>
          <cell r="C199" t="str">
            <v>FritsJurgens Set - System M+ 40 mm Class F - Flush squared - stainless steel</v>
          </cell>
          <cell r="D199">
            <v>1831.9</v>
          </cell>
          <cell r="E199">
            <v>7.2409999999999997</v>
          </cell>
          <cell r="F199" t="str">
            <v>kg</v>
          </cell>
          <cell r="G199">
            <v>13.4</v>
          </cell>
          <cell r="H199">
            <v>21.8</v>
          </cell>
          <cell r="I199">
            <v>35</v>
          </cell>
          <cell r="J199" t="str">
            <v>cm</v>
          </cell>
          <cell r="K199">
            <v>0</v>
          </cell>
          <cell r="L199" t="str">
            <v>pcs</v>
          </cell>
          <cell r="M199" t="str">
            <v>83026000</v>
          </cell>
          <cell r="N199">
            <v>5.266</v>
          </cell>
          <cell r="O199" t="str">
            <v>EUR</v>
          </cell>
          <cell r="P199" t="str">
            <v>set</v>
          </cell>
          <cell r="Q199" t="str">
            <v>BP.M+.40.F.X.SS</v>
          </cell>
          <cell r="R199" t="str">
            <v>TP.X.40.G.X.SS</v>
          </cell>
          <cell r="S199" t="str">
            <v>MT.M+.Mount</v>
          </cell>
          <cell r="T199" t="str">
            <v>FP.M.X.X.FS.SS</v>
          </cell>
          <cell r="U199" t="str">
            <v>CP.X.X.G.S.SS</v>
          </cell>
          <cell r="V199" t="str">
            <v>FJ.IN.ST.44pg</v>
          </cell>
          <cell r="W199" t="str">
            <v>FJ.Box.ST</v>
          </cell>
          <cell r="X199" t="str">
            <v>FJ.Box.SL</v>
          </cell>
        </row>
        <row r="200">
          <cell r="A200">
            <v>8720681604596</v>
          </cell>
          <cell r="B200" t="str">
            <v>ST.M+.40.G.R.BK</v>
          </cell>
          <cell r="C200" t="str">
            <v>FritsJurgens Set - System M+ 40 mm Class G - round - black</v>
          </cell>
          <cell r="D200">
            <v>2033.7</v>
          </cell>
          <cell r="E200">
            <v>7.34</v>
          </cell>
          <cell r="F200" t="str">
            <v>kg</v>
          </cell>
          <cell r="G200">
            <v>13.4</v>
          </cell>
          <cell r="H200">
            <v>21.8</v>
          </cell>
          <cell r="I200">
            <v>35</v>
          </cell>
          <cell r="J200" t="str">
            <v>cm</v>
          </cell>
          <cell r="K200">
            <v>0</v>
          </cell>
          <cell r="L200" t="str">
            <v>pcs</v>
          </cell>
          <cell r="M200" t="str">
            <v>83026000</v>
          </cell>
          <cell r="N200">
            <v>5.3550000000000004</v>
          </cell>
          <cell r="O200" t="str">
            <v>EUR</v>
          </cell>
          <cell r="P200" t="str">
            <v>set</v>
          </cell>
          <cell r="Q200" t="str">
            <v>BP.M+.40.G.X.BK</v>
          </cell>
          <cell r="R200" t="str">
            <v>TP.X.40.G.X.BK</v>
          </cell>
          <cell r="S200" t="str">
            <v>MT.M+.Mount</v>
          </cell>
          <cell r="T200" t="str">
            <v>FP.M.X.X.R.BK</v>
          </cell>
          <cell r="U200" t="str">
            <v>CP.X.X.G.S.BK</v>
          </cell>
          <cell r="V200" t="str">
            <v>FJ.IN.ST.52pg</v>
          </cell>
          <cell r="W200" t="str">
            <v>FJ.Box.ST</v>
          </cell>
          <cell r="X200" t="str">
            <v>FJ.Box.SL</v>
          </cell>
        </row>
        <row r="201">
          <cell r="A201">
            <v>8720681601267</v>
          </cell>
          <cell r="B201" t="str">
            <v>ST.M+.40.G.R.SS BK</v>
          </cell>
          <cell r="C201" t="str">
            <v>FritsJurgens Set - System M+ 40 mm Class G - round - stainless steel plates+black pivot covers</v>
          </cell>
          <cell r="D201">
            <v>2012.9</v>
          </cell>
          <cell r="E201">
            <v>7.343</v>
          </cell>
          <cell r="F201" t="str">
            <v>kg</v>
          </cell>
          <cell r="G201">
            <v>13.4</v>
          </cell>
          <cell r="H201">
            <v>21.8</v>
          </cell>
          <cell r="I201">
            <v>35</v>
          </cell>
          <cell r="J201" t="str">
            <v>cm</v>
          </cell>
          <cell r="K201">
            <v>0</v>
          </cell>
          <cell r="L201" t="str">
            <v>pcs</v>
          </cell>
          <cell r="M201" t="str">
            <v>83026000</v>
          </cell>
          <cell r="N201">
            <v>5.3579999999999997</v>
          </cell>
          <cell r="O201" t="str">
            <v>EUR</v>
          </cell>
          <cell r="P201" t="str">
            <v>set</v>
          </cell>
          <cell r="Q201" t="str">
            <v>BP.M+.40.G.X.BK</v>
          </cell>
          <cell r="R201" t="str">
            <v>TP.X.40.G.X.BK</v>
          </cell>
          <cell r="S201" t="str">
            <v>MT.M+.Mount</v>
          </cell>
          <cell r="T201" t="str">
            <v>FP.M.X.X.R.SS</v>
          </cell>
          <cell r="U201" t="str">
            <v>CP.X.X.G.S.SS</v>
          </cell>
          <cell r="V201" t="str">
            <v>FJ.IN.ST.52pg</v>
          </cell>
          <cell r="W201" t="str">
            <v>FJ.Box.ST</v>
          </cell>
          <cell r="X201" t="str">
            <v>FJ.Box.SL</v>
          </cell>
        </row>
        <row r="202">
          <cell r="A202">
            <v>8720681615288</v>
          </cell>
          <cell r="B202" t="str">
            <v>ST.M+.40.G.R.BK SS</v>
          </cell>
          <cell r="C202" t="str">
            <v>FritsJurgens Set - System M+ 40 mm Class G - round - black plates+stainless steel pivot covers</v>
          </cell>
          <cell r="D202">
            <v>2022.7</v>
          </cell>
          <cell r="E202">
            <v>7.34</v>
          </cell>
          <cell r="F202" t="str">
            <v>kg</v>
          </cell>
          <cell r="G202">
            <v>13.4</v>
          </cell>
          <cell r="H202">
            <v>21.8</v>
          </cell>
          <cell r="I202">
            <v>35</v>
          </cell>
          <cell r="J202" t="str">
            <v>cm</v>
          </cell>
          <cell r="K202">
            <v>0</v>
          </cell>
          <cell r="L202" t="str">
            <v>pcs</v>
          </cell>
          <cell r="M202" t="str">
            <v>83026000</v>
          </cell>
          <cell r="N202">
            <v>5.3550000000000004</v>
          </cell>
          <cell r="O202" t="str">
            <v>EUR</v>
          </cell>
          <cell r="P202" t="str">
            <v>set</v>
          </cell>
          <cell r="Q202" t="str">
            <v>BP.M+.40.G.X.SS</v>
          </cell>
          <cell r="R202" t="str">
            <v>TP.X.40.G.X.SS</v>
          </cell>
          <cell r="S202" t="str">
            <v>MT.M+.Mount</v>
          </cell>
          <cell r="T202" t="str">
            <v>FP.M.X.X.R.BK</v>
          </cell>
          <cell r="U202" t="str">
            <v>CP.X.X.G.S.BK</v>
          </cell>
          <cell r="V202" t="str">
            <v>FJ.IN.ST.52pg</v>
          </cell>
          <cell r="W202" t="str">
            <v>FJ.Box.ST</v>
          </cell>
          <cell r="X202" t="str">
            <v>FJ.Box.SL</v>
          </cell>
        </row>
        <row r="203">
          <cell r="A203">
            <v>8720681619590</v>
          </cell>
          <cell r="B203" t="str">
            <v>ST.M+.40.G.R.SS</v>
          </cell>
          <cell r="C203" t="str">
            <v>FritsJurgens Set - System M+ 40 mm Class G - round - stainless steel</v>
          </cell>
          <cell r="D203">
            <v>2001.9</v>
          </cell>
          <cell r="E203">
            <v>7.343</v>
          </cell>
          <cell r="F203" t="str">
            <v>kg</v>
          </cell>
          <cell r="G203">
            <v>13.4</v>
          </cell>
          <cell r="H203">
            <v>21.8</v>
          </cell>
          <cell r="I203">
            <v>35</v>
          </cell>
          <cell r="J203" t="str">
            <v>cm</v>
          </cell>
          <cell r="K203">
            <v>0</v>
          </cell>
          <cell r="L203" t="str">
            <v>pcs</v>
          </cell>
          <cell r="M203" t="str">
            <v>83026000</v>
          </cell>
          <cell r="N203">
            <v>5.3579999999999997</v>
          </cell>
          <cell r="O203" t="str">
            <v>EUR</v>
          </cell>
          <cell r="P203" t="str">
            <v>set</v>
          </cell>
          <cell r="Q203" t="str">
            <v>BP.M+.40.G.X.SS</v>
          </cell>
          <cell r="R203" t="str">
            <v>TP.X.40.G.X.SS</v>
          </cell>
          <cell r="S203" t="str">
            <v>MT.M+.Mount</v>
          </cell>
          <cell r="T203" t="str">
            <v>FP.M.X.X.R.SS</v>
          </cell>
          <cell r="U203" t="str">
            <v>CP.X.X.G.S.SS</v>
          </cell>
          <cell r="V203" t="str">
            <v>FJ.IN.ST.52pg</v>
          </cell>
          <cell r="W203" t="str">
            <v>FJ.Box.ST</v>
          </cell>
          <cell r="X203" t="str">
            <v>FJ.Box.SL</v>
          </cell>
        </row>
        <row r="204">
          <cell r="A204">
            <v>8720681618111</v>
          </cell>
          <cell r="B204" t="str">
            <v>ST.M+.40.G.S.BK</v>
          </cell>
          <cell r="C204" t="str">
            <v>FritsJurgens Set - System M+ 40 mm Class G - squared - black</v>
          </cell>
          <cell r="D204">
            <v>2020.1</v>
          </cell>
          <cell r="E204">
            <v>7.2750000000000004</v>
          </cell>
          <cell r="F204" t="str">
            <v>kg</v>
          </cell>
          <cell r="G204">
            <v>13.4</v>
          </cell>
          <cell r="H204">
            <v>21.8</v>
          </cell>
          <cell r="I204">
            <v>35</v>
          </cell>
          <cell r="J204" t="str">
            <v>cm</v>
          </cell>
          <cell r="K204">
            <v>0</v>
          </cell>
          <cell r="L204" t="str">
            <v>pcs</v>
          </cell>
          <cell r="M204" t="str">
            <v>83026000</v>
          </cell>
          <cell r="N204">
            <v>5.2839999999999998</v>
          </cell>
          <cell r="O204" t="str">
            <v>EUR</v>
          </cell>
          <cell r="P204" t="str">
            <v>set</v>
          </cell>
          <cell r="Q204" t="str">
            <v>BP.M+.40.G.X.BK</v>
          </cell>
          <cell r="R204" t="str">
            <v>TP.X.40.G.X.BK</v>
          </cell>
          <cell r="S204" t="str">
            <v>MT.M+.Mount</v>
          </cell>
          <cell r="T204" t="str">
            <v>FP.M.X.X.S.BK</v>
          </cell>
          <cell r="U204" t="str">
            <v>CP.X.X.G.S.BK</v>
          </cell>
          <cell r="V204" t="str">
            <v>FJ.IN.ST.52pg</v>
          </cell>
          <cell r="W204" t="str">
            <v>FJ.Box.ST</v>
          </cell>
          <cell r="X204" t="str">
            <v>FJ.Box.SL</v>
          </cell>
        </row>
        <row r="205">
          <cell r="A205">
            <v>8720681610931</v>
          </cell>
          <cell r="B205" t="str">
            <v>ST.M+.40.G.S.SS BK</v>
          </cell>
          <cell r="C205" t="str">
            <v>FritsJurgens Set - System M+ 40 mm Class G - squared - stainless steel plates+black pivot covers</v>
          </cell>
          <cell r="D205">
            <v>2000.4</v>
          </cell>
          <cell r="E205">
            <v>7.2750000000000004</v>
          </cell>
          <cell r="F205" t="str">
            <v>kg</v>
          </cell>
          <cell r="G205">
            <v>13.4</v>
          </cell>
          <cell r="H205">
            <v>21.8</v>
          </cell>
          <cell r="I205">
            <v>35</v>
          </cell>
          <cell r="J205" t="str">
            <v>cm</v>
          </cell>
          <cell r="K205">
            <v>0</v>
          </cell>
          <cell r="L205" t="str">
            <v>pcs</v>
          </cell>
          <cell r="M205" t="str">
            <v>83026000</v>
          </cell>
          <cell r="N205">
            <v>5.2839999999999998</v>
          </cell>
          <cell r="O205" t="str">
            <v>EUR</v>
          </cell>
          <cell r="P205" t="str">
            <v>set</v>
          </cell>
          <cell r="Q205" t="str">
            <v>BP.M+.40.G.X.BK</v>
          </cell>
          <cell r="R205" t="str">
            <v>TP.X.40.G.X.BK</v>
          </cell>
          <cell r="S205" t="str">
            <v>MT.M+.Mount</v>
          </cell>
          <cell r="T205" t="str">
            <v>FP.M.X.X.S.SS</v>
          </cell>
          <cell r="U205" t="str">
            <v>CP.X.X.G.S.SS</v>
          </cell>
          <cell r="V205" t="str">
            <v>FJ.IN.ST.52pg</v>
          </cell>
          <cell r="W205" t="str">
            <v>FJ.Box.ST</v>
          </cell>
          <cell r="X205" t="str">
            <v>FJ.Box.SL</v>
          </cell>
        </row>
        <row r="206">
          <cell r="A206">
            <v>8720681616414</v>
          </cell>
          <cell r="B206" t="str">
            <v>ST.M+.40.G.S.BK SS</v>
          </cell>
          <cell r="C206" t="str">
            <v>FritsJurgens Set - System M+ 40 mm Class G - squared - black plates+stainless steel pivot covers</v>
          </cell>
          <cell r="D206">
            <v>2009.1</v>
          </cell>
          <cell r="E206">
            <v>7.2750000000000004</v>
          </cell>
          <cell r="F206" t="str">
            <v>kg</v>
          </cell>
          <cell r="G206">
            <v>13.4</v>
          </cell>
          <cell r="H206">
            <v>21.8</v>
          </cell>
          <cell r="I206">
            <v>35</v>
          </cell>
          <cell r="J206" t="str">
            <v>cm</v>
          </cell>
          <cell r="K206">
            <v>0</v>
          </cell>
          <cell r="L206" t="str">
            <v>pcs</v>
          </cell>
          <cell r="M206" t="str">
            <v>83026000</v>
          </cell>
          <cell r="N206">
            <v>5.2839999999999998</v>
          </cell>
          <cell r="O206" t="str">
            <v>EUR</v>
          </cell>
          <cell r="P206" t="str">
            <v>set</v>
          </cell>
          <cell r="Q206" t="str">
            <v>BP.M+.40.G.X.SS</v>
          </cell>
          <cell r="R206" t="str">
            <v>TP.X.40.G.X.SS</v>
          </cell>
          <cell r="S206" t="str">
            <v>MT.M+.Mount</v>
          </cell>
          <cell r="T206" t="str">
            <v>FP.M.X.X.S.BK</v>
          </cell>
          <cell r="U206" t="str">
            <v>CP.X.X.G.S.BK</v>
          </cell>
          <cell r="V206" t="str">
            <v>FJ.IN.ST.52pg</v>
          </cell>
          <cell r="W206" t="str">
            <v>FJ.Box.ST</v>
          </cell>
          <cell r="X206" t="str">
            <v>FJ.Box.SL</v>
          </cell>
        </row>
        <row r="207">
          <cell r="A207">
            <v>8720681610016</v>
          </cell>
          <cell r="B207" t="str">
            <v>ST.M+.40.G.S.SS</v>
          </cell>
          <cell r="C207" t="str">
            <v>FritsJurgens Set - System M+ 40 mm Class G - squared - stainless steel</v>
          </cell>
          <cell r="D207">
            <v>1989.4</v>
          </cell>
          <cell r="E207">
            <v>7.2750000000000004</v>
          </cell>
          <cell r="F207" t="str">
            <v>kg</v>
          </cell>
          <cell r="G207">
            <v>13.4</v>
          </cell>
          <cell r="H207">
            <v>21.8</v>
          </cell>
          <cell r="I207">
            <v>35</v>
          </cell>
          <cell r="J207" t="str">
            <v>cm</v>
          </cell>
          <cell r="K207">
            <v>0</v>
          </cell>
          <cell r="L207" t="str">
            <v>pcs</v>
          </cell>
          <cell r="M207" t="str">
            <v>83026000</v>
          </cell>
          <cell r="N207">
            <v>5.2839999999999998</v>
          </cell>
          <cell r="O207" t="str">
            <v>EUR</v>
          </cell>
          <cell r="P207" t="str">
            <v>set</v>
          </cell>
          <cell r="Q207" t="str">
            <v>BP.M+.40.G.X.SS</v>
          </cell>
          <cell r="R207" t="str">
            <v>TP.X.40.G.X.SS</v>
          </cell>
          <cell r="S207" t="str">
            <v>MT.M+.Mount</v>
          </cell>
          <cell r="T207" t="str">
            <v>FP.M.X.X.S.SS</v>
          </cell>
          <cell r="U207" t="str">
            <v>CP.X.X.G.S.SS</v>
          </cell>
          <cell r="V207" t="str">
            <v>FJ.IN.ST.52pg</v>
          </cell>
          <cell r="W207" t="str">
            <v>FJ.Box.ST</v>
          </cell>
          <cell r="X207" t="str">
            <v>FJ.Box.SL</v>
          </cell>
        </row>
        <row r="208">
          <cell r="A208">
            <v>8720681604572</v>
          </cell>
          <cell r="B208" t="str">
            <v>ST.M+.40.G.FR.SS BK</v>
          </cell>
          <cell r="C208" t="str">
            <v>FritsJurgens Set - System M+ 40 mm Class G - Flush rounded - stainless steel plates+black pivot covers</v>
          </cell>
          <cell r="D208">
            <v>2000.4</v>
          </cell>
          <cell r="E208">
            <v>7.2380000000000004</v>
          </cell>
          <cell r="F208" t="str">
            <v>kg</v>
          </cell>
          <cell r="G208">
            <v>13.4</v>
          </cell>
          <cell r="H208">
            <v>21.8</v>
          </cell>
          <cell r="I208">
            <v>35</v>
          </cell>
          <cell r="J208" t="str">
            <v>cm</v>
          </cell>
          <cell r="K208">
            <v>0</v>
          </cell>
          <cell r="L208" t="str">
            <v>pcs</v>
          </cell>
          <cell r="M208" t="str">
            <v>83026000</v>
          </cell>
          <cell r="N208">
            <v>5.2629999999999999</v>
          </cell>
          <cell r="O208" t="str">
            <v>EUR</v>
          </cell>
          <cell r="P208" t="str">
            <v>set</v>
          </cell>
          <cell r="Q208" t="str">
            <v>BP.M+.40.G.X.BK</v>
          </cell>
          <cell r="R208" t="str">
            <v>TP.X.40.G.X.BK</v>
          </cell>
          <cell r="S208" t="str">
            <v>MT.M+.Mount</v>
          </cell>
          <cell r="T208" t="str">
            <v>FP.M.X.X.FR.SS</v>
          </cell>
          <cell r="U208" t="str">
            <v>CP.X.X.G.S.SS</v>
          </cell>
          <cell r="V208" t="str">
            <v>FJ.IN.ST.44pg</v>
          </cell>
          <cell r="W208" t="str">
            <v>FJ.Box.ST</v>
          </cell>
          <cell r="X208" t="str">
            <v>FJ.Box.SL</v>
          </cell>
        </row>
        <row r="209">
          <cell r="A209">
            <v>8720681617992</v>
          </cell>
          <cell r="B209" t="str">
            <v>ST.M+.40.G.FR.SS</v>
          </cell>
          <cell r="C209" t="str">
            <v>FritsJurgens Set - System M+ 40 mm Class G - Flush rounded - stainless steel</v>
          </cell>
          <cell r="D209">
            <v>1989.4</v>
          </cell>
          <cell r="E209">
            <v>7.2380000000000004</v>
          </cell>
          <cell r="F209" t="str">
            <v>kg</v>
          </cell>
          <cell r="G209">
            <v>13.4</v>
          </cell>
          <cell r="H209">
            <v>21.8</v>
          </cell>
          <cell r="I209">
            <v>35</v>
          </cell>
          <cell r="J209" t="str">
            <v>cm</v>
          </cell>
          <cell r="K209">
            <v>0</v>
          </cell>
          <cell r="L209" t="str">
            <v>pcs</v>
          </cell>
          <cell r="M209" t="str">
            <v>83026000</v>
          </cell>
          <cell r="N209">
            <v>5.2629999999999999</v>
          </cell>
          <cell r="O209" t="str">
            <v>EUR</v>
          </cell>
          <cell r="P209" t="str">
            <v>set</v>
          </cell>
          <cell r="Q209" t="str">
            <v>BP.M+.40.G.X.SS</v>
          </cell>
          <cell r="R209" t="str">
            <v>TP.X.40.G.X.SS</v>
          </cell>
          <cell r="S209" t="str">
            <v>MT.M+.Mount</v>
          </cell>
          <cell r="T209" t="str">
            <v>FP.M.X.X.FR.SS</v>
          </cell>
          <cell r="U209" t="str">
            <v>CP.X.X.G.S.SS</v>
          </cell>
          <cell r="V209" t="str">
            <v>FJ.IN.ST.44pg</v>
          </cell>
          <cell r="W209" t="str">
            <v>FJ.Box.ST</v>
          </cell>
          <cell r="X209" t="str">
            <v>FJ.Box.SL</v>
          </cell>
        </row>
        <row r="210">
          <cell r="A210">
            <v>8720681604374</v>
          </cell>
          <cell r="B210" t="str">
            <v>ST.M+.40.G.FS.SS BK</v>
          </cell>
          <cell r="C210" t="str">
            <v>FritsJurgens Set - System M+ 40 mm Class G - Flush squared - stainless steel plates+black pivot covers</v>
          </cell>
          <cell r="D210">
            <v>2000.4</v>
          </cell>
          <cell r="E210">
            <v>7.2409999999999997</v>
          </cell>
          <cell r="F210" t="str">
            <v>kg</v>
          </cell>
          <cell r="G210">
            <v>13.4</v>
          </cell>
          <cell r="H210">
            <v>21.8</v>
          </cell>
          <cell r="I210">
            <v>35</v>
          </cell>
          <cell r="J210" t="str">
            <v>cm</v>
          </cell>
          <cell r="K210">
            <v>0</v>
          </cell>
          <cell r="L210" t="str">
            <v>pcs</v>
          </cell>
          <cell r="M210" t="str">
            <v>83026000</v>
          </cell>
          <cell r="N210">
            <v>5.266</v>
          </cell>
          <cell r="O210" t="str">
            <v>EUR</v>
          </cell>
          <cell r="P210" t="str">
            <v>set</v>
          </cell>
          <cell r="Q210" t="str">
            <v>BP.M+.40.G.X.BK</v>
          </cell>
          <cell r="R210" t="str">
            <v>TP.X.40.G.X.BK</v>
          </cell>
          <cell r="S210" t="str">
            <v>MT.M+.Mount</v>
          </cell>
          <cell r="T210" t="str">
            <v>FP.M.X.X.FS.SS</v>
          </cell>
          <cell r="U210" t="str">
            <v>CP.X.X.G.S.SS</v>
          </cell>
          <cell r="V210" t="str">
            <v>FJ.IN.ST.44pg</v>
          </cell>
          <cell r="W210" t="str">
            <v>FJ.Box.ST</v>
          </cell>
          <cell r="X210" t="str">
            <v>FJ.Box.SL</v>
          </cell>
        </row>
        <row r="211">
          <cell r="A211">
            <v>8720681608150</v>
          </cell>
          <cell r="B211" t="str">
            <v>ST.M+.40.G.FS.SS</v>
          </cell>
          <cell r="C211" t="str">
            <v>FritsJurgens Set - System M+ 40 mm Class G - Flush squared - stainless steel</v>
          </cell>
          <cell r="D211">
            <v>1989.4</v>
          </cell>
          <cell r="E211">
            <v>7.2409999999999997</v>
          </cell>
          <cell r="F211" t="str">
            <v>kg</v>
          </cell>
          <cell r="G211">
            <v>13.4</v>
          </cell>
          <cell r="H211">
            <v>21.8</v>
          </cell>
          <cell r="I211">
            <v>35</v>
          </cell>
          <cell r="J211" t="str">
            <v>cm</v>
          </cell>
          <cell r="K211">
            <v>0</v>
          </cell>
          <cell r="L211" t="str">
            <v>pcs</v>
          </cell>
          <cell r="M211" t="str">
            <v>83026000</v>
          </cell>
          <cell r="N211">
            <v>5.266</v>
          </cell>
          <cell r="O211" t="str">
            <v>EUR</v>
          </cell>
          <cell r="P211" t="str">
            <v>set</v>
          </cell>
          <cell r="Q211" t="str">
            <v>BP.M+.40.G.X.SS</v>
          </cell>
          <cell r="R211" t="str">
            <v>TP.X.40.G.X.SS</v>
          </cell>
          <cell r="S211" t="str">
            <v>MT.M+.Mount</v>
          </cell>
          <cell r="T211" t="str">
            <v>FP.M.X.X.FS.SS</v>
          </cell>
          <cell r="U211" t="str">
            <v>CP.X.X.G.S.SS</v>
          </cell>
          <cell r="V211" t="str">
            <v>FJ.IN.ST.44pg</v>
          </cell>
          <cell r="W211" t="str">
            <v>FJ.Box.ST</v>
          </cell>
          <cell r="X211" t="str">
            <v>FJ.Box.SL</v>
          </cell>
        </row>
        <row r="212">
          <cell r="A212">
            <v>8719325750348</v>
          </cell>
          <cell r="B212" t="str">
            <v>ST.M+.70.AA.R.BK</v>
          </cell>
          <cell r="C212" t="str">
            <v>FritsJurgens Set - System M+ 70 mm Class AA - round - black</v>
          </cell>
          <cell r="D212">
            <v>1010.9</v>
          </cell>
          <cell r="E212">
            <v>5.891</v>
          </cell>
          <cell r="F212" t="str">
            <v>kg</v>
          </cell>
          <cell r="G212">
            <v>13.4</v>
          </cell>
          <cell r="H212">
            <v>21.8</v>
          </cell>
          <cell r="I212">
            <v>35</v>
          </cell>
          <cell r="J212" t="str">
            <v>cm</v>
          </cell>
          <cell r="K212">
            <v>0</v>
          </cell>
          <cell r="L212" t="str">
            <v>pcs</v>
          </cell>
          <cell r="M212" t="str">
            <v>83026000</v>
          </cell>
          <cell r="N212">
            <v>3.9060000000000001</v>
          </cell>
          <cell r="O212" t="str">
            <v>EUR</v>
          </cell>
          <cell r="P212" t="str">
            <v>set</v>
          </cell>
          <cell r="Q212" t="str">
            <v>BP.M+.70.AA.X.XX</v>
          </cell>
          <cell r="R212" t="str">
            <v>TP.X.70.B.X.XX</v>
          </cell>
          <cell r="S212" t="str">
            <v>MT.M+.Mount</v>
          </cell>
          <cell r="T212" t="str">
            <v>FP.M.X.X.R.BK</v>
          </cell>
          <cell r="U212" t="str">
            <v>CP.X.X.B.S.BK</v>
          </cell>
          <cell r="V212" t="str">
            <v>FJ.IN.ST.52pg</v>
          </cell>
          <cell r="W212" t="str">
            <v>FJ.Box.ST</v>
          </cell>
          <cell r="X212" t="str">
            <v>FJ.Box.SL</v>
          </cell>
        </row>
        <row r="213">
          <cell r="A213">
            <v>8719325750270</v>
          </cell>
          <cell r="B213" t="str">
            <v>ST.M+.70.AA G.R.BK</v>
          </cell>
          <cell r="C213" t="str">
            <v>FritsJurgens Set - System M+ 70 mm Class AA (+TP.G) - round - black</v>
          </cell>
          <cell r="D213">
            <v>1065.2</v>
          </cell>
          <cell r="E213">
            <v>5.891</v>
          </cell>
          <cell r="F213" t="str">
            <v>kg</v>
          </cell>
          <cell r="G213">
            <v>13.4</v>
          </cell>
          <cell r="H213">
            <v>21.8</v>
          </cell>
          <cell r="I213">
            <v>35</v>
          </cell>
          <cell r="J213" t="str">
            <v>cm</v>
          </cell>
          <cell r="K213">
            <v>0</v>
          </cell>
          <cell r="L213" t="str">
            <v>pcs</v>
          </cell>
          <cell r="M213" t="str">
            <v>83026000</v>
          </cell>
          <cell r="N213">
            <v>3.9060000000000001</v>
          </cell>
          <cell r="O213" t="str">
            <v>EUR</v>
          </cell>
          <cell r="P213" t="str">
            <v>set</v>
          </cell>
          <cell r="Q213" t="str">
            <v>BP.M+.70.AA.X.XX</v>
          </cell>
          <cell r="R213" t="str">
            <v>TP.X.70.G.X.XX</v>
          </cell>
          <cell r="S213" t="str">
            <v>MT.M+.Mount</v>
          </cell>
          <cell r="T213" t="str">
            <v>FP.M.X.X.R.BK</v>
          </cell>
          <cell r="U213" t="str">
            <v>CP.X.X.G.S.BK</v>
          </cell>
          <cell r="V213" t="str">
            <v>FJ.IN.ST.52pg</v>
          </cell>
          <cell r="W213" t="str">
            <v>FJ.Box.ST</v>
          </cell>
          <cell r="X213" t="str">
            <v>FJ.Box.SL</v>
          </cell>
        </row>
        <row r="214">
          <cell r="A214">
            <v>8719325750287</v>
          </cell>
          <cell r="B214" t="str">
            <v>ST.M+.70.AA G.R.SS</v>
          </cell>
          <cell r="C214" t="str">
            <v>FritsJurgens Set - System M+ 70 mm Class AA (+TP.G) - round - stainless steel</v>
          </cell>
          <cell r="D214">
            <v>1044.4000000000001</v>
          </cell>
          <cell r="E214">
            <v>5.8940000000000001</v>
          </cell>
          <cell r="F214" t="str">
            <v>kg</v>
          </cell>
          <cell r="G214">
            <v>13.4</v>
          </cell>
          <cell r="H214">
            <v>21.8</v>
          </cell>
          <cell r="I214">
            <v>35</v>
          </cell>
          <cell r="J214" t="str">
            <v>cm</v>
          </cell>
          <cell r="K214">
            <v>0</v>
          </cell>
          <cell r="L214" t="str">
            <v>pcs</v>
          </cell>
          <cell r="M214" t="str">
            <v>83026000</v>
          </cell>
          <cell r="N214">
            <v>3.9089999999999998</v>
          </cell>
          <cell r="O214" t="str">
            <v>EUR</v>
          </cell>
          <cell r="P214" t="str">
            <v>set</v>
          </cell>
          <cell r="Q214" t="str">
            <v>BP.M+.70.AA.X.XX</v>
          </cell>
          <cell r="R214" t="str">
            <v>TP.X.70.G.X.XX</v>
          </cell>
          <cell r="S214" t="str">
            <v>MT.M+.Mount</v>
          </cell>
          <cell r="T214" t="str">
            <v>FP.M.X.X.R.SS</v>
          </cell>
          <cell r="U214" t="str">
            <v>CP.X.X.G.S.SS</v>
          </cell>
          <cell r="V214" t="str">
            <v>FJ.IN.ST.52pg</v>
          </cell>
          <cell r="W214" t="str">
            <v>FJ.Box.ST</v>
          </cell>
          <cell r="X214" t="str">
            <v>FJ.Box.SL</v>
          </cell>
        </row>
        <row r="215">
          <cell r="A215">
            <v>8719325750294</v>
          </cell>
          <cell r="B215" t="str">
            <v>ST.M+.70.AA G.S.BK</v>
          </cell>
          <cell r="C215" t="str">
            <v>FritsJurgens Set - System M+ 70 mm Class AA (+TP.G) - squared - black</v>
          </cell>
          <cell r="D215">
            <v>1051.5999999999999</v>
          </cell>
          <cell r="E215">
            <v>5.8259999999999996</v>
          </cell>
          <cell r="F215" t="str">
            <v>kg</v>
          </cell>
          <cell r="G215">
            <v>13.4</v>
          </cell>
          <cell r="H215">
            <v>21.8</v>
          </cell>
          <cell r="I215">
            <v>35</v>
          </cell>
          <cell r="J215" t="str">
            <v>cm</v>
          </cell>
          <cell r="K215">
            <v>0</v>
          </cell>
          <cell r="L215" t="str">
            <v>pcs</v>
          </cell>
          <cell r="M215" t="str">
            <v>83026000</v>
          </cell>
          <cell r="N215">
            <v>3.835</v>
          </cell>
          <cell r="O215" t="str">
            <v>EUR</v>
          </cell>
          <cell r="P215" t="str">
            <v>set</v>
          </cell>
          <cell r="Q215" t="str">
            <v>BP.M+.70.AA.X.XX</v>
          </cell>
          <cell r="R215" t="str">
            <v>TP.X.70.G.X.XX</v>
          </cell>
          <cell r="S215" t="str">
            <v>MT.M+.Mount</v>
          </cell>
          <cell r="T215" t="str">
            <v>FP.M.X.X.S.BK</v>
          </cell>
          <cell r="U215" t="str">
            <v>CP.X.X.G.S.BK</v>
          </cell>
          <cell r="V215" t="str">
            <v>FJ.IN.ST.52pg</v>
          </cell>
          <cell r="W215" t="str">
            <v>FJ.Box.ST</v>
          </cell>
          <cell r="X215" t="str">
            <v>FJ.Box.SL</v>
          </cell>
        </row>
        <row r="216">
          <cell r="A216">
            <v>8719325750317</v>
          </cell>
          <cell r="B216" t="str">
            <v>ST.M+.70.AA G.S.SS</v>
          </cell>
          <cell r="C216" t="str">
            <v>FritsJurgens Set - System M+ 70 mm Class AA (+TP.G) - squared - stainless steel</v>
          </cell>
          <cell r="D216">
            <v>1031.9000000000001</v>
          </cell>
          <cell r="E216">
            <v>5.8259999999999996</v>
          </cell>
          <cell r="F216" t="str">
            <v>kg</v>
          </cell>
          <cell r="G216">
            <v>13.4</v>
          </cell>
          <cell r="H216">
            <v>21.8</v>
          </cell>
          <cell r="I216">
            <v>35</v>
          </cell>
          <cell r="J216" t="str">
            <v>cm</v>
          </cell>
          <cell r="K216">
            <v>0</v>
          </cell>
          <cell r="L216" t="str">
            <v>pcs</v>
          </cell>
          <cell r="M216" t="str">
            <v>83026000</v>
          </cell>
          <cell r="N216">
            <v>3.835</v>
          </cell>
          <cell r="O216" t="str">
            <v>EUR</v>
          </cell>
          <cell r="P216" t="str">
            <v>set</v>
          </cell>
          <cell r="Q216" t="str">
            <v>BP.M+.70.AA.X.XX</v>
          </cell>
          <cell r="R216" t="str">
            <v>TP.X.70.G.X.XX</v>
          </cell>
          <cell r="S216" t="str">
            <v>MT.M+.Mount</v>
          </cell>
          <cell r="T216" t="str">
            <v>FP.M.X.X.S.SS</v>
          </cell>
          <cell r="U216" t="str">
            <v>CP.X.X.G.S.SS</v>
          </cell>
          <cell r="V216" t="str">
            <v>FJ.IN.ST.52pg</v>
          </cell>
          <cell r="W216" t="str">
            <v>FJ.Box.ST</v>
          </cell>
          <cell r="X216" t="str">
            <v>FJ.Box.SL</v>
          </cell>
        </row>
        <row r="217">
          <cell r="A217">
            <v>8719325750355</v>
          </cell>
          <cell r="B217" t="str">
            <v>ST.M+.70.AA.R.SS</v>
          </cell>
          <cell r="C217" t="str">
            <v>FritsJurgens Set - System M+ 70 mm Class AA - round - stainless steel</v>
          </cell>
          <cell r="D217">
            <v>990</v>
          </cell>
          <cell r="E217">
            <v>5.8929999999999998</v>
          </cell>
          <cell r="F217" t="str">
            <v>kg</v>
          </cell>
          <cell r="G217">
            <v>13.4</v>
          </cell>
          <cell r="H217">
            <v>21.8</v>
          </cell>
          <cell r="I217">
            <v>35</v>
          </cell>
          <cell r="J217" t="str">
            <v>cm</v>
          </cell>
          <cell r="K217">
            <v>0</v>
          </cell>
          <cell r="L217" t="str">
            <v>pcs</v>
          </cell>
          <cell r="M217" t="str">
            <v>83026000</v>
          </cell>
          <cell r="N217">
            <v>3.9079999999999999</v>
          </cell>
          <cell r="O217" t="str">
            <v>EUR</v>
          </cell>
          <cell r="P217" t="str">
            <v>set</v>
          </cell>
          <cell r="Q217" t="str">
            <v>BP.M+.70.AA.X.XX</v>
          </cell>
          <cell r="R217" t="str">
            <v>TP.X.70.B.X.XX</v>
          </cell>
          <cell r="S217" t="str">
            <v>MT.M+.Mount</v>
          </cell>
          <cell r="T217" t="str">
            <v>FP.M.X.X.R.SS</v>
          </cell>
          <cell r="U217" t="str">
            <v>CP.X.X.B.S.SS</v>
          </cell>
          <cell r="V217" t="str">
            <v>FJ.IN.ST.52pg</v>
          </cell>
          <cell r="W217" t="str">
            <v>FJ.Box.ST</v>
          </cell>
          <cell r="X217" t="str">
            <v>FJ.Box.SL</v>
          </cell>
        </row>
        <row r="218">
          <cell r="A218">
            <v>8719325750256</v>
          </cell>
          <cell r="B218" t="str">
            <v>ST.M+.70.AA G.FR.SS</v>
          </cell>
          <cell r="C218" t="str">
            <v>FritsJurgens Set - System M+ 70 mm Class AA (+TP.G) - Flush rounded - stainless steel</v>
          </cell>
          <cell r="D218">
            <v>1031.9000000000001</v>
          </cell>
          <cell r="E218">
            <v>5.7889999999999997</v>
          </cell>
          <cell r="F218" t="str">
            <v>kg</v>
          </cell>
          <cell r="G218">
            <v>13.4</v>
          </cell>
          <cell r="H218">
            <v>21.8</v>
          </cell>
          <cell r="I218">
            <v>35</v>
          </cell>
          <cell r="J218" t="str">
            <v>cm</v>
          </cell>
          <cell r="K218">
            <v>0</v>
          </cell>
          <cell r="L218" t="str">
            <v>pcs</v>
          </cell>
          <cell r="M218" t="str">
            <v>83026000</v>
          </cell>
          <cell r="N218">
            <v>3.8140000000000001</v>
          </cell>
          <cell r="O218" t="str">
            <v>EUR</v>
          </cell>
          <cell r="P218" t="str">
            <v>set</v>
          </cell>
          <cell r="Q218" t="str">
            <v>BP.M+.70.AA.X.XX</v>
          </cell>
          <cell r="R218" t="str">
            <v>TP.X.70.G.X.XX</v>
          </cell>
          <cell r="S218" t="str">
            <v>MT.M+.Mount</v>
          </cell>
          <cell r="T218" t="str">
            <v>FP.M.X.X.FR.SS</v>
          </cell>
          <cell r="U218" t="str">
            <v>CP.X.X.G.S.SS</v>
          </cell>
          <cell r="V218" t="str">
            <v>FJ.IN.ST.44pg</v>
          </cell>
          <cell r="W218" t="str">
            <v>FJ.Box.ST</v>
          </cell>
          <cell r="X218" t="str">
            <v>FJ.Box.SL</v>
          </cell>
        </row>
        <row r="219">
          <cell r="A219">
            <v>8719325750263</v>
          </cell>
          <cell r="B219" t="str">
            <v>ST.M+.70.AA G.FS.SS</v>
          </cell>
          <cell r="C219" t="str">
            <v>FritsJurgens Set - System M+ 70 mm Class AA (+TP.G) - Flush squared - stainless steel</v>
          </cell>
          <cell r="D219">
            <v>1031.9000000000001</v>
          </cell>
          <cell r="E219">
            <v>5.7919999999999998</v>
          </cell>
          <cell r="F219" t="str">
            <v>kg</v>
          </cell>
          <cell r="G219">
            <v>13.4</v>
          </cell>
          <cell r="H219">
            <v>21.8</v>
          </cell>
          <cell r="I219">
            <v>35</v>
          </cell>
          <cell r="J219" t="str">
            <v>cm</v>
          </cell>
          <cell r="K219">
            <v>0</v>
          </cell>
          <cell r="L219" t="str">
            <v>pcs</v>
          </cell>
          <cell r="M219" t="str">
            <v>83026000</v>
          </cell>
          <cell r="N219">
            <v>3.8170000000000002</v>
          </cell>
          <cell r="O219" t="str">
            <v>EUR</v>
          </cell>
          <cell r="P219" t="str">
            <v>set</v>
          </cell>
          <cell r="Q219" t="str">
            <v>BP.M+.70.AA.X.XX</v>
          </cell>
          <cell r="R219" t="str">
            <v>TP.X.70.G.X.XX</v>
          </cell>
          <cell r="S219" t="str">
            <v>MT.M+.Mount</v>
          </cell>
          <cell r="T219" t="str">
            <v>FP.M.X.X.FS.SS</v>
          </cell>
          <cell r="U219" t="str">
            <v>CP.X.X.G.S.SS</v>
          </cell>
          <cell r="V219" t="str">
            <v>FJ.IN.ST.44pg</v>
          </cell>
          <cell r="W219" t="str">
            <v>FJ.Box.ST</v>
          </cell>
          <cell r="X219" t="str">
            <v>FJ.Box.SL</v>
          </cell>
        </row>
        <row r="220">
          <cell r="A220">
            <v>8720681615998</v>
          </cell>
          <cell r="B220" t="str">
            <v>ST.M+.70.A G.R.BK</v>
          </cell>
          <cell r="C220" t="str">
            <v>FritsJurgens Set - System M+ 70 mm Class A (+TP.G) - round - black</v>
          </cell>
          <cell r="D220">
            <v>1100.9000000000001</v>
          </cell>
          <cell r="E220">
            <v>5.891</v>
          </cell>
          <cell r="F220" t="str">
            <v>kg</v>
          </cell>
          <cell r="G220">
            <v>13.4</v>
          </cell>
          <cell r="H220">
            <v>21.8</v>
          </cell>
          <cell r="I220">
            <v>35</v>
          </cell>
          <cell r="J220" t="str">
            <v>cm</v>
          </cell>
          <cell r="K220">
            <v>0</v>
          </cell>
          <cell r="L220" t="str">
            <v>pcs</v>
          </cell>
          <cell r="M220" t="str">
            <v>83026000</v>
          </cell>
          <cell r="N220">
            <v>3.9060000000000001</v>
          </cell>
          <cell r="O220" t="str">
            <v>EUR</v>
          </cell>
          <cell r="P220" t="str">
            <v>set</v>
          </cell>
          <cell r="Q220" t="str">
            <v>BP.M+.70.A.X.XX</v>
          </cell>
          <cell r="R220" t="str">
            <v>TP.X.70.G.X.XX</v>
          </cell>
          <cell r="S220" t="str">
            <v>MT.M+.Mount</v>
          </cell>
          <cell r="T220" t="str">
            <v>FP.M.X.X.R.BK</v>
          </cell>
          <cell r="U220" t="str">
            <v>CP.X.X.G.S.BK</v>
          </cell>
          <cell r="V220" t="str">
            <v>FJ.IN.ST.52pg</v>
          </cell>
          <cell r="W220" t="str">
            <v>FJ.Box.ST</v>
          </cell>
          <cell r="X220" t="str">
            <v>FJ.Box.SL</v>
          </cell>
        </row>
        <row r="221">
          <cell r="A221">
            <v>8720681616025</v>
          </cell>
          <cell r="B221" t="str">
            <v>ST.M+.70.A G.R.SS</v>
          </cell>
          <cell r="C221" t="str">
            <v>FritsJurgens Set - System M+ 70 mm Class A (+TP.G) - round - stainless steel</v>
          </cell>
          <cell r="D221">
            <v>1080.0999999999999</v>
          </cell>
          <cell r="E221">
            <v>5.8940000000000001</v>
          </cell>
          <cell r="F221" t="str">
            <v>kg</v>
          </cell>
          <cell r="G221">
            <v>13.4</v>
          </cell>
          <cell r="H221">
            <v>21.8</v>
          </cell>
          <cell r="I221">
            <v>35</v>
          </cell>
          <cell r="J221" t="str">
            <v>cm</v>
          </cell>
          <cell r="K221">
            <v>0</v>
          </cell>
          <cell r="L221" t="str">
            <v>pcs</v>
          </cell>
          <cell r="M221" t="str">
            <v>83026000</v>
          </cell>
          <cell r="N221">
            <v>3.9089999999999998</v>
          </cell>
          <cell r="O221" t="str">
            <v>EUR</v>
          </cell>
          <cell r="P221" t="str">
            <v>set</v>
          </cell>
          <cell r="Q221" t="str">
            <v>BP.M+.70.A.X.XX</v>
          </cell>
          <cell r="R221" t="str">
            <v>TP.X.70.G.X.XX</v>
          </cell>
          <cell r="S221" t="str">
            <v>MT.M+.Mount</v>
          </cell>
          <cell r="T221" t="str">
            <v>FP.M.X.X.R.SS</v>
          </cell>
          <cell r="U221" t="str">
            <v>CP.X.X.G.S.SS</v>
          </cell>
          <cell r="V221" t="str">
            <v>FJ.IN.ST.52pg</v>
          </cell>
          <cell r="W221" t="str">
            <v>FJ.Box.ST</v>
          </cell>
          <cell r="X221" t="str">
            <v>FJ.Box.SL</v>
          </cell>
        </row>
        <row r="222">
          <cell r="A222">
            <v>8720681616049</v>
          </cell>
          <cell r="B222" t="str">
            <v>ST.M+.70.A G.S.BK</v>
          </cell>
          <cell r="C222" t="str">
            <v>FritsJurgens Set - System M+ 70 mm Class A (+TP.G) - squared - black</v>
          </cell>
          <cell r="D222">
            <v>1087.3</v>
          </cell>
          <cell r="E222">
            <v>5.8259999999999996</v>
          </cell>
          <cell r="F222" t="str">
            <v>kg</v>
          </cell>
          <cell r="G222">
            <v>13.4</v>
          </cell>
          <cell r="H222">
            <v>21.8</v>
          </cell>
          <cell r="I222">
            <v>35</v>
          </cell>
          <cell r="J222" t="str">
            <v>cm</v>
          </cell>
          <cell r="K222">
            <v>0</v>
          </cell>
          <cell r="L222" t="str">
            <v>pcs</v>
          </cell>
          <cell r="M222" t="str">
            <v>83026000</v>
          </cell>
          <cell r="N222">
            <v>3.835</v>
          </cell>
          <cell r="O222" t="str">
            <v>EUR</v>
          </cell>
          <cell r="P222" t="str">
            <v>set</v>
          </cell>
          <cell r="Q222" t="str">
            <v>BP.M+.70.A.X.XX</v>
          </cell>
          <cell r="R222" t="str">
            <v>TP.X.70.G.X.XX</v>
          </cell>
          <cell r="S222" t="str">
            <v>MT.M+.Mount</v>
          </cell>
          <cell r="T222" t="str">
            <v>FP.M.X.X.S.BK</v>
          </cell>
          <cell r="U222" t="str">
            <v>CP.X.X.G.S.BK</v>
          </cell>
          <cell r="V222" t="str">
            <v>FJ.IN.ST.52pg</v>
          </cell>
          <cell r="W222" t="str">
            <v>FJ.Box.ST</v>
          </cell>
          <cell r="X222" t="str">
            <v>FJ.Box.SL</v>
          </cell>
        </row>
        <row r="223">
          <cell r="A223">
            <v>8720681616056</v>
          </cell>
          <cell r="B223" t="str">
            <v>ST.M+.70.A G.S.SS</v>
          </cell>
          <cell r="C223" t="str">
            <v>FritsJurgens Set - System M+ 70 mm Class A (+TP.G) - squared - stainless steel</v>
          </cell>
          <cell r="D223">
            <v>1067.5999999999999</v>
          </cell>
          <cell r="E223">
            <v>5.8259999999999996</v>
          </cell>
          <cell r="F223" t="str">
            <v>kg</v>
          </cell>
          <cell r="G223">
            <v>13.4</v>
          </cell>
          <cell r="H223">
            <v>21.8</v>
          </cell>
          <cell r="I223">
            <v>35</v>
          </cell>
          <cell r="J223" t="str">
            <v>cm</v>
          </cell>
          <cell r="K223">
            <v>0</v>
          </cell>
          <cell r="L223" t="str">
            <v>pcs</v>
          </cell>
          <cell r="M223" t="str">
            <v>83026000</v>
          </cell>
          <cell r="N223">
            <v>3.835</v>
          </cell>
          <cell r="O223" t="str">
            <v>EUR</v>
          </cell>
          <cell r="P223" t="str">
            <v>set</v>
          </cell>
          <cell r="Q223" t="str">
            <v>BP.M+.70.A.X.XX</v>
          </cell>
          <cell r="R223" t="str">
            <v>TP.X.70.G.X.XX</v>
          </cell>
          <cell r="S223" t="str">
            <v>MT.M+.Mount</v>
          </cell>
          <cell r="T223" t="str">
            <v>FP.M.X.X.S.SS</v>
          </cell>
          <cell r="U223" t="str">
            <v>CP.X.X.G.S.SS</v>
          </cell>
          <cell r="V223" t="str">
            <v>FJ.IN.ST.52pg</v>
          </cell>
          <cell r="W223" t="str">
            <v>FJ.Box.ST</v>
          </cell>
          <cell r="X223" t="str">
            <v>FJ.Box.SL</v>
          </cell>
        </row>
        <row r="224">
          <cell r="A224">
            <v>8720681615950</v>
          </cell>
          <cell r="B224" t="str">
            <v>ST.M+.70.A G.FR.SS</v>
          </cell>
          <cell r="C224" t="str">
            <v>FritsJurgens Set - System M+ 70 mm Class A (+TP.G) - Flush rounded - stainless steel</v>
          </cell>
          <cell r="D224">
            <v>1067.5999999999999</v>
          </cell>
          <cell r="E224">
            <v>5.7889999999999997</v>
          </cell>
          <cell r="F224" t="str">
            <v>kg</v>
          </cell>
          <cell r="G224">
            <v>13.4</v>
          </cell>
          <cell r="H224">
            <v>21.8</v>
          </cell>
          <cell r="I224">
            <v>35</v>
          </cell>
          <cell r="J224" t="str">
            <v>cm</v>
          </cell>
          <cell r="K224">
            <v>0</v>
          </cell>
          <cell r="L224" t="str">
            <v>pcs</v>
          </cell>
          <cell r="M224" t="str">
            <v>83026000</v>
          </cell>
          <cell r="N224">
            <v>3.8140000000000001</v>
          </cell>
          <cell r="O224" t="str">
            <v>EUR</v>
          </cell>
          <cell r="P224" t="str">
            <v>set</v>
          </cell>
          <cell r="Q224" t="str">
            <v>BP.M+.70.A.X.XX</v>
          </cell>
          <cell r="R224" t="str">
            <v>TP.X.70.G.X.XX</v>
          </cell>
          <cell r="S224" t="str">
            <v>MT.M+.Mount</v>
          </cell>
          <cell r="T224" t="str">
            <v>FP.M.X.X.FR.SS</v>
          </cell>
          <cell r="U224" t="str">
            <v>CP.X.X.G.S.SS</v>
          </cell>
          <cell r="V224" t="str">
            <v>FJ.IN.ST.44pg</v>
          </cell>
          <cell r="W224" t="str">
            <v>FJ.Box.ST</v>
          </cell>
          <cell r="X224" t="str">
            <v>FJ.Box.SL</v>
          </cell>
        </row>
        <row r="225">
          <cell r="A225">
            <v>8720681615974</v>
          </cell>
          <cell r="B225" t="str">
            <v>ST.M+.70.A G.FS.SS</v>
          </cell>
          <cell r="C225" t="str">
            <v>FritsJurgens Set - System M+ 70 mm Class A (+TP.G) - Flush squared - stainless steel</v>
          </cell>
          <cell r="D225">
            <v>1067.5999999999999</v>
          </cell>
          <cell r="E225">
            <v>5.7919999999999998</v>
          </cell>
          <cell r="F225" t="str">
            <v>kg</v>
          </cell>
          <cell r="G225">
            <v>13.4</v>
          </cell>
          <cell r="H225">
            <v>21.8</v>
          </cell>
          <cell r="I225">
            <v>35</v>
          </cell>
          <cell r="J225" t="str">
            <v>cm</v>
          </cell>
          <cell r="K225">
            <v>0</v>
          </cell>
          <cell r="L225" t="str">
            <v>pcs</v>
          </cell>
          <cell r="M225" t="str">
            <v>83026000</v>
          </cell>
          <cell r="N225">
            <v>3.8170000000000002</v>
          </cell>
          <cell r="O225" t="str">
            <v>EUR</v>
          </cell>
          <cell r="P225" t="str">
            <v>set</v>
          </cell>
          <cell r="Q225" t="str">
            <v>BP.M+.70.A.X.XX</v>
          </cell>
          <cell r="R225" t="str">
            <v>TP.X.70.G.X.XX</v>
          </cell>
          <cell r="S225" t="str">
            <v>MT.M+.Mount</v>
          </cell>
          <cell r="T225" t="str">
            <v>FP.M.X.X.FS.SS</v>
          </cell>
          <cell r="U225" t="str">
            <v>CP.X.X.G.S.SS</v>
          </cell>
          <cell r="V225" t="str">
            <v>FJ.IN.ST.44pg</v>
          </cell>
          <cell r="W225" t="str">
            <v>FJ.Box.ST</v>
          </cell>
          <cell r="X225" t="str">
            <v>FJ.Box.SL</v>
          </cell>
        </row>
        <row r="226">
          <cell r="A226">
            <v>8719325750362</v>
          </cell>
          <cell r="B226" t="str">
            <v>ST.M+.70.AA.S.BK</v>
          </cell>
          <cell r="C226" t="str">
            <v>FritsJurgens Set - System M+ 70 mm Class AA - squared - black</v>
          </cell>
          <cell r="D226">
            <v>997.3</v>
          </cell>
          <cell r="E226">
            <v>5.8259999999999996</v>
          </cell>
          <cell r="F226" t="str">
            <v>kg</v>
          </cell>
          <cell r="G226">
            <v>13.4</v>
          </cell>
          <cell r="H226">
            <v>21.8</v>
          </cell>
          <cell r="I226">
            <v>35</v>
          </cell>
          <cell r="J226" t="str">
            <v>cm</v>
          </cell>
          <cell r="K226">
            <v>0</v>
          </cell>
          <cell r="L226" t="str">
            <v>pcs</v>
          </cell>
          <cell r="M226" t="str">
            <v>83026000</v>
          </cell>
          <cell r="N226">
            <v>3.835</v>
          </cell>
          <cell r="O226" t="str">
            <v>EUR</v>
          </cell>
          <cell r="P226" t="str">
            <v>set</v>
          </cell>
          <cell r="Q226" t="str">
            <v>BP.M+.70.AA.X.XX</v>
          </cell>
          <cell r="R226" t="str">
            <v>TP.X.70.B.X.XX</v>
          </cell>
          <cell r="S226" t="str">
            <v>MT.M+.Mount</v>
          </cell>
          <cell r="T226" t="str">
            <v>FP.M.X.X.S.BK</v>
          </cell>
          <cell r="U226" t="str">
            <v>CP.X.X.B.S.BK</v>
          </cell>
          <cell r="V226" t="str">
            <v>FJ.IN.ST.52pg</v>
          </cell>
          <cell r="W226" t="str">
            <v>FJ.Box.ST</v>
          </cell>
          <cell r="X226" t="str">
            <v>FJ.Box.SL</v>
          </cell>
        </row>
        <row r="227">
          <cell r="A227">
            <v>8720681616094</v>
          </cell>
          <cell r="B227" t="str">
            <v>ST.M+.70.B G.R.BK</v>
          </cell>
          <cell r="C227" t="str">
            <v>FritsJurgens Set - System M+ 70 mm Class B (+TP.G) - round - black</v>
          </cell>
          <cell r="D227">
            <v>1125.9000000000001</v>
          </cell>
          <cell r="E227">
            <v>5.891</v>
          </cell>
          <cell r="F227" t="str">
            <v>kg</v>
          </cell>
          <cell r="G227">
            <v>13.4</v>
          </cell>
          <cell r="H227">
            <v>21.8</v>
          </cell>
          <cell r="I227">
            <v>35</v>
          </cell>
          <cell r="J227" t="str">
            <v>cm</v>
          </cell>
          <cell r="K227">
            <v>0</v>
          </cell>
          <cell r="L227" t="str">
            <v>pcs</v>
          </cell>
          <cell r="M227" t="str">
            <v>83026000</v>
          </cell>
          <cell r="N227">
            <v>3.9060000000000001</v>
          </cell>
          <cell r="O227" t="str">
            <v>EUR</v>
          </cell>
          <cell r="P227" t="str">
            <v>set</v>
          </cell>
          <cell r="Q227" t="str">
            <v>BP.M+.70.B.X.XX</v>
          </cell>
          <cell r="R227" t="str">
            <v>TP.X.70.G.X.XX</v>
          </cell>
          <cell r="S227" t="str">
            <v>MT.M+.Mount</v>
          </cell>
          <cell r="T227" t="str">
            <v>FP.M.X.X.R.BK</v>
          </cell>
          <cell r="U227" t="str">
            <v>CP.X.X.G.S.BK</v>
          </cell>
          <cell r="V227" t="str">
            <v>FJ.IN.ST.52pg</v>
          </cell>
          <cell r="W227" t="str">
            <v>FJ.Box.ST</v>
          </cell>
          <cell r="X227" t="str">
            <v>FJ.Box.SL</v>
          </cell>
        </row>
        <row r="228">
          <cell r="A228">
            <v>8720681616117</v>
          </cell>
          <cell r="B228" t="str">
            <v>ST.M+.70.B G.R.SS</v>
          </cell>
          <cell r="C228" t="str">
            <v>FritsJurgens Set - System M+ 70 mm Class B (+TP.G) - round - stainless steel</v>
          </cell>
          <cell r="D228">
            <v>1105.0999999999999</v>
          </cell>
          <cell r="E228">
            <v>5.8940000000000001</v>
          </cell>
          <cell r="F228" t="str">
            <v>kg</v>
          </cell>
          <cell r="G228">
            <v>13.4</v>
          </cell>
          <cell r="H228">
            <v>21.8</v>
          </cell>
          <cell r="I228">
            <v>35</v>
          </cell>
          <cell r="J228" t="str">
            <v>cm</v>
          </cell>
          <cell r="K228">
            <v>0</v>
          </cell>
          <cell r="L228" t="str">
            <v>pcs</v>
          </cell>
          <cell r="M228" t="str">
            <v>83026000</v>
          </cell>
          <cell r="N228">
            <v>3.9089999999999998</v>
          </cell>
          <cell r="O228" t="str">
            <v>EUR</v>
          </cell>
          <cell r="P228" t="str">
            <v>set</v>
          </cell>
          <cell r="Q228" t="str">
            <v>BP.M+.70.B.X.XX</v>
          </cell>
          <cell r="R228" t="str">
            <v>TP.X.70.G.X.XX</v>
          </cell>
          <cell r="S228" t="str">
            <v>MT.M+.Mount</v>
          </cell>
          <cell r="T228" t="str">
            <v>FP.M.X.X.R.SS</v>
          </cell>
          <cell r="U228" t="str">
            <v>CP.X.X.G.S.SS</v>
          </cell>
          <cell r="V228" t="str">
            <v>FJ.IN.ST.52pg</v>
          </cell>
          <cell r="W228" t="str">
            <v>FJ.Box.ST</v>
          </cell>
          <cell r="X228" t="str">
            <v>FJ.Box.SL</v>
          </cell>
        </row>
        <row r="229">
          <cell r="A229">
            <v>8720681616131</v>
          </cell>
          <cell r="B229" t="str">
            <v>ST.M+.70.B G.S.BK</v>
          </cell>
          <cell r="C229" t="str">
            <v>FritsJurgens Set - System M+ 70 mm Class B (+TP.G) - squared - black</v>
          </cell>
          <cell r="D229">
            <v>1112.3</v>
          </cell>
          <cell r="E229">
            <v>5.8259999999999996</v>
          </cell>
          <cell r="F229" t="str">
            <v>kg</v>
          </cell>
          <cell r="G229">
            <v>13.4</v>
          </cell>
          <cell r="H229">
            <v>21.8</v>
          </cell>
          <cell r="I229">
            <v>35</v>
          </cell>
          <cell r="J229" t="str">
            <v>cm</v>
          </cell>
          <cell r="K229">
            <v>0</v>
          </cell>
          <cell r="L229" t="str">
            <v>pcs</v>
          </cell>
          <cell r="M229" t="str">
            <v>83026000</v>
          </cell>
          <cell r="N229">
            <v>3.835</v>
          </cell>
          <cell r="O229" t="str">
            <v>EUR</v>
          </cell>
          <cell r="P229" t="str">
            <v>set</v>
          </cell>
          <cell r="Q229" t="str">
            <v>BP.M+.70.B.X.XX</v>
          </cell>
          <cell r="R229" t="str">
            <v>TP.X.70.G.X.XX</v>
          </cell>
          <cell r="S229" t="str">
            <v>MT.M+.Mount</v>
          </cell>
          <cell r="T229" t="str">
            <v>FP.M.X.X.S.BK</v>
          </cell>
          <cell r="U229" t="str">
            <v>CP.X.X.G.S.BK</v>
          </cell>
          <cell r="V229" t="str">
            <v>FJ.IN.ST.52pg</v>
          </cell>
          <cell r="W229" t="str">
            <v>FJ.Box.ST</v>
          </cell>
          <cell r="X229" t="str">
            <v>FJ.Box.SL</v>
          </cell>
        </row>
        <row r="230">
          <cell r="A230">
            <v>8720681616155</v>
          </cell>
          <cell r="B230" t="str">
            <v>ST.M+.70.B G.S.SS</v>
          </cell>
          <cell r="C230" t="str">
            <v>FritsJurgens Set - System M+ 70 mm Class B (+TP.G) - squared - stainless steel</v>
          </cell>
          <cell r="D230">
            <v>1092.5999999999999</v>
          </cell>
          <cell r="E230">
            <v>5.8259999999999996</v>
          </cell>
          <cell r="F230" t="str">
            <v>kg</v>
          </cell>
          <cell r="G230">
            <v>13.4</v>
          </cell>
          <cell r="H230">
            <v>21.8</v>
          </cell>
          <cell r="I230">
            <v>35</v>
          </cell>
          <cell r="J230" t="str">
            <v>cm</v>
          </cell>
          <cell r="K230">
            <v>0</v>
          </cell>
          <cell r="L230" t="str">
            <v>pcs</v>
          </cell>
          <cell r="M230" t="str">
            <v>83026000</v>
          </cell>
          <cell r="N230">
            <v>3.835</v>
          </cell>
          <cell r="O230" t="str">
            <v>EUR</v>
          </cell>
          <cell r="P230" t="str">
            <v>set</v>
          </cell>
          <cell r="Q230" t="str">
            <v>BP.M+.70.B.X.XX</v>
          </cell>
          <cell r="R230" t="str">
            <v>TP.X.70.G.X.XX</v>
          </cell>
          <cell r="S230" t="str">
            <v>MT.M+.Mount</v>
          </cell>
          <cell r="T230" t="str">
            <v>FP.M.X.X.S.SS</v>
          </cell>
          <cell r="U230" t="str">
            <v>CP.X.X.G.S.SS</v>
          </cell>
          <cell r="V230" t="str">
            <v>FJ.IN.ST.52pg</v>
          </cell>
          <cell r="W230" t="str">
            <v>FJ.Box.ST</v>
          </cell>
          <cell r="X230" t="str">
            <v>FJ.Box.SL</v>
          </cell>
        </row>
        <row r="231">
          <cell r="A231">
            <v>8719325750379</v>
          </cell>
          <cell r="B231" t="str">
            <v>ST.M+.70.AA.S.SS</v>
          </cell>
          <cell r="C231" t="str">
            <v>FritsJurgens Set - System M+ 70 mm Class AA - squared - stainless steel</v>
          </cell>
          <cell r="D231">
            <v>977.5</v>
          </cell>
          <cell r="E231">
            <v>5.8250000000000002</v>
          </cell>
          <cell r="F231" t="str">
            <v>kg</v>
          </cell>
          <cell r="G231">
            <v>13.4</v>
          </cell>
          <cell r="H231">
            <v>21.8</v>
          </cell>
          <cell r="I231">
            <v>35</v>
          </cell>
          <cell r="J231" t="str">
            <v>cm</v>
          </cell>
          <cell r="K231">
            <v>0</v>
          </cell>
          <cell r="L231" t="str">
            <v>pcs</v>
          </cell>
          <cell r="M231" t="str">
            <v>83026000</v>
          </cell>
          <cell r="N231">
            <v>3.8340000000000001</v>
          </cell>
          <cell r="O231" t="str">
            <v>EUR</v>
          </cell>
          <cell r="P231" t="str">
            <v>set</v>
          </cell>
          <cell r="Q231" t="str">
            <v>BP.M+.70.AA.X.XX</v>
          </cell>
          <cell r="R231" t="str">
            <v>TP.X.70.B.X.XX</v>
          </cell>
          <cell r="S231" t="str">
            <v>MT.M+.Mount</v>
          </cell>
          <cell r="T231" t="str">
            <v>FP.M.X.X.S.SS</v>
          </cell>
          <cell r="U231" t="str">
            <v>CP.X.X.B.S.SS</v>
          </cell>
          <cell r="V231" t="str">
            <v>FJ.IN.ST.52pg</v>
          </cell>
          <cell r="W231" t="str">
            <v>FJ.Box.ST</v>
          </cell>
          <cell r="X231" t="str">
            <v>FJ.Box.SL</v>
          </cell>
        </row>
        <row r="232">
          <cell r="A232">
            <v>8720681616070</v>
          </cell>
          <cell r="B232" t="str">
            <v>ST.M+.70.B G.FR.SS</v>
          </cell>
          <cell r="C232" t="str">
            <v>FritsJurgens Set - System M+ 70 mm Class B (+TP.G) - Flush rounded - stainless steel</v>
          </cell>
          <cell r="D232">
            <v>1092.5999999999999</v>
          </cell>
          <cell r="E232">
            <v>5.7889999999999997</v>
          </cell>
          <cell r="F232" t="str">
            <v>kg</v>
          </cell>
          <cell r="G232">
            <v>13.4</v>
          </cell>
          <cell r="H232">
            <v>21.8</v>
          </cell>
          <cell r="I232">
            <v>35</v>
          </cell>
          <cell r="J232" t="str">
            <v>cm</v>
          </cell>
          <cell r="K232">
            <v>0</v>
          </cell>
          <cell r="L232" t="str">
            <v>pcs</v>
          </cell>
          <cell r="M232" t="str">
            <v>83026000</v>
          </cell>
          <cell r="N232">
            <v>3.8140000000000001</v>
          </cell>
          <cell r="O232" t="str">
            <v>EUR</v>
          </cell>
          <cell r="P232" t="str">
            <v>set</v>
          </cell>
          <cell r="Q232" t="str">
            <v>BP.M+.70.B.X.XX</v>
          </cell>
          <cell r="R232" t="str">
            <v>TP.X.70.G.X.XX</v>
          </cell>
          <cell r="S232" t="str">
            <v>MT.M+.Mount</v>
          </cell>
          <cell r="T232" t="str">
            <v>FP.M.X.X.FR.SS</v>
          </cell>
          <cell r="U232" t="str">
            <v>CP.X.X.G.S.SS</v>
          </cell>
          <cell r="V232" t="str">
            <v>FJ.IN.ST.44pg</v>
          </cell>
          <cell r="W232" t="str">
            <v>FJ.Box.ST</v>
          </cell>
          <cell r="X232" t="str">
            <v>FJ.Box.SL</v>
          </cell>
        </row>
        <row r="233">
          <cell r="A233">
            <v>8720681616087</v>
          </cell>
          <cell r="B233" t="str">
            <v>ST.M+.70.B G.FS.SS</v>
          </cell>
          <cell r="C233" t="str">
            <v>FritsJurgens Set - System M+ 70 mm Class B (+TP.G) - Flush squared - stainless steel</v>
          </cell>
          <cell r="D233">
            <v>1092.5999999999999</v>
          </cell>
          <cell r="E233">
            <v>5.7919999999999998</v>
          </cell>
          <cell r="F233" t="str">
            <v>kg</v>
          </cell>
          <cell r="G233">
            <v>13.4</v>
          </cell>
          <cell r="H233">
            <v>21.8</v>
          </cell>
          <cell r="I233">
            <v>35</v>
          </cell>
          <cell r="J233" t="str">
            <v>cm</v>
          </cell>
          <cell r="K233">
            <v>0</v>
          </cell>
          <cell r="L233" t="str">
            <v>pcs</v>
          </cell>
          <cell r="M233" t="str">
            <v>83026000</v>
          </cell>
          <cell r="N233">
            <v>3.8170000000000002</v>
          </cell>
          <cell r="O233" t="str">
            <v>EUR</v>
          </cell>
          <cell r="P233" t="str">
            <v>set</v>
          </cell>
          <cell r="Q233" t="str">
            <v>BP.M+.70.B.X.XX</v>
          </cell>
          <cell r="R233" t="str">
            <v>TP.X.70.G.X.XX</v>
          </cell>
          <cell r="S233" t="str">
            <v>MT.M+.Mount</v>
          </cell>
          <cell r="T233" t="str">
            <v>FP.M.X.X.FS.SS</v>
          </cell>
          <cell r="U233" t="str">
            <v>CP.X.X.G.S.SS</v>
          </cell>
          <cell r="V233" t="str">
            <v>FJ.IN.ST.44pg</v>
          </cell>
          <cell r="W233" t="str">
            <v>FJ.Box.ST</v>
          </cell>
          <cell r="X233" t="str">
            <v>FJ.Box.SL</v>
          </cell>
        </row>
        <row r="234">
          <cell r="A234">
            <v>8719325750324</v>
          </cell>
          <cell r="B234" t="str">
            <v>ST.M+.70.AA.FR.SS</v>
          </cell>
          <cell r="C234" t="str">
            <v>FritsJurgens Set - System M+ 70 mm Class AA - Flush rounded - stainless steel</v>
          </cell>
          <cell r="D234">
            <v>977.5</v>
          </cell>
          <cell r="E234">
            <v>5.7880000000000003</v>
          </cell>
          <cell r="F234" t="str">
            <v>kg</v>
          </cell>
          <cell r="G234">
            <v>13.4</v>
          </cell>
          <cell r="H234">
            <v>21.8</v>
          </cell>
          <cell r="I234">
            <v>35</v>
          </cell>
          <cell r="J234" t="str">
            <v>cm</v>
          </cell>
          <cell r="K234">
            <v>0</v>
          </cell>
          <cell r="L234" t="str">
            <v>pcs</v>
          </cell>
          <cell r="M234" t="str">
            <v>83026000</v>
          </cell>
          <cell r="N234">
            <v>3.8130000000000002</v>
          </cell>
          <cell r="O234" t="str">
            <v>EUR</v>
          </cell>
          <cell r="P234" t="str">
            <v>set</v>
          </cell>
          <cell r="Q234" t="str">
            <v>BP.M+.70.AA.X.XX</v>
          </cell>
          <cell r="R234" t="str">
            <v>TP.X.70.B.X.XX</v>
          </cell>
          <cell r="S234" t="str">
            <v>MT.M+.Mount</v>
          </cell>
          <cell r="T234" t="str">
            <v>FP.M.X.X.FR.SS</v>
          </cell>
          <cell r="U234" t="str">
            <v>CP.X.X.B.S.SS</v>
          </cell>
          <cell r="V234" t="str">
            <v>FJ.IN.ST.44pg</v>
          </cell>
          <cell r="W234" t="str">
            <v>FJ.Box.ST</v>
          </cell>
          <cell r="X234" t="str">
            <v>FJ.Box.SL</v>
          </cell>
        </row>
        <row r="235">
          <cell r="A235">
            <v>8719325750331</v>
          </cell>
          <cell r="B235" t="str">
            <v>ST.M+.70.AA.FS.SS</v>
          </cell>
          <cell r="C235" t="str">
            <v>FritsJurgens Set - System M+ 70 mm Class AA - Flush squared - stainless steel</v>
          </cell>
          <cell r="D235">
            <v>977.5</v>
          </cell>
          <cell r="E235">
            <v>5.7910000000000004</v>
          </cell>
          <cell r="F235" t="str">
            <v>kg</v>
          </cell>
          <cell r="G235">
            <v>13.4</v>
          </cell>
          <cell r="H235">
            <v>21.8</v>
          </cell>
          <cell r="I235">
            <v>35</v>
          </cell>
          <cell r="J235" t="str">
            <v>cm</v>
          </cell>
          <cell r="K235">
            <v>0</v>
          </cell>
          <cell r="L235" t="str">
            <v>pcs</v>
          </cell>
          <cell r="M235" t="str">
            <v>83026000</v>
          </cell>
          <cell r="N235">
            <v>3.8159999999999998</v>
          </cell>
          <cell r="O235" t="str">
            <v>EUR</v>
          </cell>
          <cell r="P235" t="str">
            <v>set</v>
          </cell>
          <cell r="Q235" t="str">
            <v>BP.M+.70.AA.X.XX</v>
          </cell>
          <cell r="R235" t="str">
            <v>TP.X.70.B.X.XX</v>
          </cell>
          <cell r="S235" t="str">
            <v>MT.M+.Mount</v>
          </cell>
          <cell r="T235" t="str">
            <v>FP.M.X.X.FS.SS</v>
          </cell>
          <cell r="U235" t="str">
            <v>CP.X.X.B.S.SS</v>
          </cell>
          <cell r="V235" t="str">
            <v>FJ.IN.ST.44pg</v>
          </cell>
          <cell r="W235" t="str">
            <v>FJ.Box.ST</v>
          </cell>
          <cell r="X235" t="str">
            <v>FJ.Box.SL</v>
          </cell>
        </row>
        <row r="236">
          <cell r="A236">
            <v>8720681613604</v>
          </cell>
          <cell r="B236" t="str">
            <v>ST.M+.70.A.R.BK</v>
          </cell>
          <cell r="C236" t="str">
            <v>FritsJurgens Set - System M+ 70 mm Class A - round - black</v>
          </cell>
          <cell r="D236">
            <v>1046.5999999999999</v>
          </cell>
          <cell r="E236">
            <v>5.891</v>
          </cell>
          <cell r="F236" t="str">
            <v>kg</v>
          </cell>
          <cell r="G236">
            <v>13.4</v>
          </cell>
          <cell r="H236">
            <v>21.8</v>
          </cell>
          <cell r="I236">
            <v>35</v>
          </cell>
          <cell r="J236" t="str">
            <v>cm</v>
          </cell>
          <cell r="K236">
            <v>0</v>
          </cell>
          <cell r="L236" t="str">
            <v>pcs</v>
          </cell>
          <cell r="M236" t="str">
            <v>83026000</v>
          </cell>
          <cell r="N236">
            <v>3.9060000000000001</v>
          </cell>
          <cell r="O236" t="str">
            <v>EUR</v>
          </cell>
          <cell r="P236" t="str">
            <v>set</v>
          </cell>
          <cell r="Q236" t="str">
            <v>BP.M+.70.A.X.XX</v>
          </cell>
          <cell r="R236" t="str">
            <v>TP.X.70.B.X.XX</v>
          </cell>
          <cell r="S236" t="str">
            <v>MT.M+.Mount</v>
          </cell>
          <cell r="T236" t="str">
            <v>FP.M.X.X.R.BK</v>
          </cell>
          <cell r="U236" t="str">
            <v>CP.X.X.B.S.BK</v>
          </cell>
          <cell r="V236" t="str">
            <v>FJ.IN.ST.52pg</v>
          </cell>
          <cell r="W236" t="str">
            <v>FJ.Box.ST</v>
          </cell>
          <cell r="X236" t="str">
            <v>FJ.Box.SL</v>
          </cell>
        </row>
        <row r="237">
          <cell r="A237">
            <v>8720681618555</v>
          </cell>
          <cell r="B237" t="str">
            <v>ST.M+.70.A.R.SS</v>
          </cell>
          <cell r="C237" t="str">
            <v>FritsJurgens Set - System M+ 70 mm Class A - round - stainless steel</v>
          </cell>
          <cell r="D237">
            <v>1025.7</v>
          </cell>
          <cell r="E237">
            <v>5.8929999999999998</v>
          </cell>
          <cell r="F237" t="str">
            <v>kg</v>
          </cell>
          <cell r="G237">
            <v>13.4</v>
          </cell>
          <cell r="H237">
            <v>21.8</v>
          </cell>
          <cell r="I237">
            <v>35</v>
          </cell>
          <cell r="J237" t="str">
            <v>cm</v>
          </cell>
          <cell r="K237">
            <v>0</v>
          </cell>
          <cell r="L237" t="str">
            <v>pcs</v>
          </cell>
          <cell r="M237" t="str">
            <v>83026000</v>
          </cell>
          <cell r="N237">
            <v>3.9079999999999999</v>
          </cell>
          <cell r="O237" t="str">
            <v>EUR</v>
          </cell>
          <cell r="P237" t="str">
            <v>set</v>
          </cell>
          <cell r="Q237" t="str">
            <v>BP.M+.70.A.X.XX</v>
          </cell>
          <cell r="R237" t="str">
            <v>TP.X.70.B.X.XX</v>
          </cell>
          <cell r="S237" t="str">
            <v>MT.M+.Mount</v>
          </cell>
          <cell r="T237" t="str">
            <v>FP.M.X.X.R.SS</v>
          </cell>
          <cell r="U237" t="str">
            <v>CP.X.X.B.S.SS</v>
          </cell>
          <cell r="V237" t="str">
            <v>FJ.IN.ST.52pg</v>
          </cell>
          <cell r="W237" t="str">
            <v>FJ.Box.ST</v>
          </cell>
          <cell r="X237" t="str">
            <v>FJ.Box.SL</v>
          </cell>
        </row>
        <row r="238">
          <cell r="A238">
            <v>8720681608013</v>
          </cell>
          <cell r="B238" t="str">
            <v>ST.M+.70.A.S.BK</v>
          </cell>
          <cell r="C238" t="str">
            <v>FritsJurgens Set - System M+ 70 mm Class A - squared - black</v>
          </cell>
          <cell r="D238">
            <v>1033</v>
          </cell>
          <cell r="E238">
            <v>5.8259999999999996</v>
          </cell>
          <cell r="F238" t="str">
            <v>kg</v>
          </cell>
          <cell r="G238">
            <v>13.4</v>
          </cell>
          <cell r="H238">
            <v>21.8</v>
          </cell>
          <cell r="I238">
            <v>35</v>
          </cell>
          <cell r="J238" t="str">
            <v>cm</v>
          </cell>
          <cell r="K238">
            <v>0</v>
          </cell>
          <cell r="L238" t="str">
            <v>pcs</v>
          </cell>
          <cell r="M238" t="str">
            <v>83026000</v>
          </cell>
          <cell r="N238">
            <v>3.835</v>
          </cell>
          <cell r="O238" t="str">
            <v>EUR</v>
          </cell>
          <cell r="P238" t="str">
            <v>set</v>
          </cell>
          <cell r="Q238" t="str">
            <v>BP.M+.70.A.X.XX</v>
          </cell>
          <cell r="R238" t="str">
            <v>TP.X.70.B.X.XX</v>
          </cell>
          <cell r="S238" t="str">
            <v>MT.M+.Mount</v>
          </cell>
          <cell r="T238" t="str">
            <v>FP.M.X.X.S.BK</v>
          </cell>
          <cell r="U238" t="str">
            <v>CP.X.X.B.S.BK</v>
          </cell>
          <cell r="V238" t="str">
            <v>FJ.IN.ST.52pg</v>
          </cell>
          <cell r="W238" t="str">
            <v>FJ.Box.ST</v>
          </cell>
          <cell r="X238" t="str">
            <v>FJ.Box.SL</v>
          </cell>
        </row>
        <row r="239">
          <cell r="A239">
            <v>8720681618401</v>
          </cell>
          <cell r="B239" t="str">
            <v>ST.M+.70.A.S.SS</v>
          </cell>
          <cell r="C239" t="str">
            <v>FritsJurgens Set - System M+ 70 mm Class A - squared - stainless steel</v>
          </cell>
          <cell r="D239">
            <v>1013.2</v>
          </cell>
          <cell r="E239">
            <v>5.8250000000000002</v>
          </cell>
          <cell r="F239" t="str">
            <v>kg</v>
          </cell>
          <cell r="G239">
            <v>13.4</v>
          </cell>
          <cell r="H239">
            <v>21.8</v>
          </cell>
          <cell r="I239">
            <v>35</v>
          </cell>
          <cell r="J239" t="str">
            <v>cm</v>
          </cell>
          <cell r="K239">
            <v>0</v>
          </cell>
          <cell r="L239" t="str">
            <v>pcs</v>
          </cell>
          <cell r="M239" t="str">
            <v>83026000</v>
          </cell>
          <cell r="N239">
            <v>3.8340000000000001</v>
          </cell>
          <cell r="O239" t="str">
            <v>EUR</v>
          </cell>
          <cell r="P239" t="str">
            <v>set</v>
          </cell>
          <cell r="Q239" t="str">
            <v>BP.M+.70.A.X.XX</v>
          </cell>
          <cell r="R239" t="str">
            <v>TP.X.70.B.X.XX</v>
          </cell>
          <cell r="S239" t="str">
            <v>MT.M+.Mount</v>
          </cell>
          <cell r="T239" t="str">
            <v>FP.M.X.X.S.SS</v>
          </cell>
          <cell r="U239" t="str">
            <v>CP.X.X.B.S.SS</v>
          </cell>
          <cell r="V239" t="str">
            <v>FJ.IN.ST.52pg</v>
          </cell>
          <cell r="W239" t="str">
            <v>FJ.Box.ST</v>
          </cell>
          <cell r="X239" t="str">
            <v>FJ.Box.SL</v>
          </cell>
        </row>
        <row r="240">
          <cell r="A240">
            <v>8720681618050</v>
          </cell>
          <cell r="B240" t="str">
            <v>ST.M+.70.A.FR.SS</v>
          </cell>
          <cell r="C240" t="str">
            <v>FritsJurgens Set - System M+ 70 mm Class A - Flush rounded - stainless steel</v>
          </cell>
          <cell r="D240">
            <v>1013.2</v>
          </cell>
          <cell r="E240">
            <v>5.7880000000000003</v>
          </cell>
          <cell r="F240" t="str">
            <v>kg</v>
          </cell>
          <cell r="G240">
            <v>13.4</v>
          </cell>
          <cell r="H240">
            <v>21.8</v>
          </cell>
          <cell r="I240">
            <v>35</v>
          </cell>
          <cell r="J240" t="str">
            <v>cm</v>
          </cell>
          <cell r="K240">
            <v>0</v>
          </cell>
          <cell r="L240" t="str">
            <v>pcs</v>
          </cell>
          <cell r="M240" t="str">
            <v>83026000</v>
          </cell>
          <cell r="N240">
            <v>3.8130000000000002</v>
          </cell>
          <cell r="O240" t="str">
            <v>EUR</v>
          </cell>
          <cell r="P240" t="str">
            <v>set</v>
          </cell>
          <cell r="Q240" t="str">
            <v>BP.M+.70.A.X.XX</v>
          </cell>
          <cell r="R240" t="str">
            <v>TP.X.70.B.X.XX</v>
          </cell>
          <cell r="S240" t="str">
            <v>MT.M+.Mount</v>
          </cell>
          <cell r="T240" t="str">
            <v>FP.M.X.X.FR.SS</v>
          </cell>
          <cell r="U240" t="str">
            <v>CP.X.X.B.S.SS</v>
          </cell>
          <cell r="V240" t="str">
            <v>FJ.IN.ST.44pg</v>
          </cell>
          <cell r="W240" t="str">
            <v>FJ.Box.ST</v>
          </cell>
          <cell r="X240" t="str">
            <v>FJ.Box.SL</v>
          </cell>
        </row>
        <row r="241">
          <cell r="A241">
            <v>8720681611624</v>
          </cell>
          <cell r="B241" t="str">
            <v>ST.M+.70.A.FS.SS</v>
          </cell>
          <cell r="C241" t="str">
            <v>FritsJurgens Set - System M+ 70 mm Class A - Flush squared - stainless steel</v>
          </cell>
          <cell r="D241">
            <v>1013.2</v>
          </cell>
          <cell r="E241">
            <v>5.7910000000000004</v>
          </cell>
          <cell r="F241" t="str">
            <v>kg</v>
          </cell>
          <cell r="G241">
            <v>13.4</v>
          </cell>
          <cell r="H241">
            <v>21.8</v>
          </cell>
          <cell r="I241">
            <v>35</v>
          </cell>
          <cell r="J241" t="str">
            <v>cm</v>
          </cell>
          <cell r="K241">
            <v>0</v>
          </cell>
          <cell r="L241" t="str">
            <v>pcs</v>
          </cell>
          <cell r="M241" t="str">
            <v>83026000</v>
          </cell>
          <cell r="N241">
            <v>3.8159999999999998</v>
          </cell>
          <cell r="O241" t="str">
            <v>EUR</v>
          </cell>
          <cell r="P241" t="str">
            <v>set</v>
          </cell>
          <cell r="Q241" t="str">
            <v>BP.M+.70.A.X.XX</v>
          </cell>
          <cell r="R241" t="str">
            <v>TP.X.70.B.X.XX</v>
          </cell>
          <cell r="S241" t="str">
            <v>MT.M+.Mount</v>
          </cell>
          <cell r="T241" t="str">
            <v>FP.M.X.X.FS.SS</v>
          </cell>
          <cell r="U241" t="str">
            <v>CP.X.X.B.S.SS</v>
          </cell>
          <cell r="V241" t="str">
            <v>FJ.IN.ST.44pg</v>
          </cell>
          <cell r="W241" t="str">
            <v>FJ.Box.ST</v>
          </cell>
          <cell r="X241" t="str">
            <v>FJ.Box.SL</v>
          </cell>
        </row>
        <row r="242">
          <cell r="A242">
            <v>8720681619729</v>
          </cell>
          <cell r="B242" t="str">
            <v>ST.M+.70.B.R.BK</v>
          </cell>
          <cell r="C242" t="str">
            <v>FritsJurgens Set - System M+ 70 mm Class B - round - black</v>
          </cell>
          <cell r="D242">
            <v>1071.5999999999999</v>
          </cell>
          <cell r="E242">
            <v>5.891</v>
          </cell>
          <cell r="F242" t="str">
            <v>kg</v>
          </cell>
          <cell r="G242">
            <v>13.4</v>
          </cell>
          <cell r="H242">
            <v>21.8</v>
          </cell>
          <cell r="I242">
            <v>35</v>
          </cell>
          <cell r="J242" t="str">
            <v>cm</v>
          </cell>
          <cell r="K242">
            <v>0</v>
          </cell>
          <cell r="L242" t="str">
            <v>pcs</v>
          </cell>
          <cell r="M242" t="str">
            <v>83026000</v>
          </cell>
          <cell r="N242">
            <v>3.9060000000000001</v>
          </cell>
          <cell r="O242" t="str">
            <v>EUR</v>
          </cell>
          <cell r="P242" t="str">
            <v>set</v>
          </cell>
          <cell r="Q242" t="str">
            <v>BP.M+.70.B.X.XX</v>
          </cell>
          <cell r="R242" t="str">
            <v>TP.X.70.B.X.XX</v>
          </cell>
          <cell r="S242" t="str">
            <v>MT.M+.Mount</v>
          </cell>
          <cell r="T242" t="str">
            <v>FP.M.X.X.R.BK</v>
          </cell>
          <cell r="U242" t="str">
            <v>CP.X.X.B.S.BK</v>
          </cell>
          <cell r="V242" t="str">
            <v>FJ.IN.ST.52pg</v>
          </cell>
          <cell r="W242" t="str">
            <v>FJ.Box.ST</v>
          </cell>
          <cell r="X242" t="str">
            <v>FJ.Box.SL</v>
          </cell>
        </row>
        <row r="243">
          <cell r="A243">
            <v>8720681601885</v>
          </cell>
          <cell r="B243" t="str">
            <v>ST.M+.70.B.R.SS</v>
          </cell>
          <cell r="C243" t="str">
            <v>FritsJurgens Set - System M+ 70 mm Class B - round - stainless steel</v>
          </cell>
          <cell r="D243">
            <v>1050.7</v>
          </cell>
          <cell r="E243">
            <v>5.8929999999999998</v>
          </cell>
          <cell r="F243" t="str">
            <v>kg</v>
          </cell>
          <cell r="G243">
            <v>13.4</v>
          </cell>
          <cell r="H243">
            <v>21.8</v>
          </cell>
          <cell r="I243">
            <v>35</v>
          </cell>
          <cell r="J243" t="str">
            <v>cm</v>
          </cell>
          <cell r="K243">
            <v>0</v>
          </cell>
          <cell r="L243" t="str">
            <v>pcs</v>
          </cell>
          <cell r="M243" t="str">
            <v>83026000</v>
          </cell>
          <cell r="N243">
            <v>3.9079999999999999</v>
          </cell>
          <cell r="O243" t="str">
            <v>EUR</v>
          </cell>
          <cell r="P243" t="str">
            <v>set</v>
          </cell>
          <cell r="Q243" t="str">
            <v>BP.M+.70.B.X.XX</v>
          </cell>
          <cell r="R243" t="str">
            <v>TP.X.70.B.X.XX</v>
          </cell>
          <cell r="S243" t="str">
            <v>MT.M+.Mount</v>
          </cell>
          <cell r="T243" t="str">
            <v>FP.M.X.X.R.SS</v>
          </cell>
          <cell r="U243" t="str">
            <v>CP.X.X.B.S.SS</v>
          </cell>
          <cell r="V243" t="str">
            <v>FJ.IN.ST.52pg</v>
          </cell>
          <cell r="W243" t="str">
            <v>FJ.Box.ST</v>
          </cell>
          <cell r="X243" t="str">
            <v>FJ.Box.SL</v>
          </cell>
        </row>
        <row r="244">
          <cell r="A244">
            <v>8720681607672</v>
          </cell>
          <cell r="B244" t="str">
            <v>ST.M+.70.B.S.BK</v>
          </cell>
          <cell r="C244" t="str">
            <v>FritsJurgens Set - System M+ 70 mm Class B - squared - black</v>
          </cell>
          <cell r="D244">
            <v>1058</v>
          </cell>
          <cell r="E244">
            <v>5.8259999999999996</v>
          </cell>
          <cell r="F244" t="str">
            <v>kg</v>
          </cell>
          <cell r="G244">
            <v>13.4</v>
          </cell>
          <cell r="H244">
            <v>21.8</v>
          </cell>
          <cell r="I244">
            <v>35</v>
          </cell>
          <cell r="J244" t="str">
            <v>cm</v>
          </cell>
          <cell r="K244">
            <v>0</v>
          </cell>
          <cell r="L244" t="str">
            <v>pcs</v>
          </cell>
          <cell r="M244" t="str">
            <v>83026000</v>
          </cell>
          <cell r="N244">
            <v>3.835</v>
          </cell>
          <cell r="O244" t="str">
            <v>EUR</v>
          </cell>
          <cell r="P244" t="str">
            <v>set</v>
          </cell>
          <cell r="Q244" t="str">
            <v>BP.M+.70.B.X.XX</v>
          </cell>
          <cell r="R244" t="str">
            <v>TP.X.70.B.X.XX</v>
          </cell>
          <cell r="S244" t="str">
            <v>MT.M+.Mount</v>
          </cell>
          <cell r="T244" t="str">
            <v>FP.M.X.X.S.BK</v>
          </cell>
          <cell r="U244" t="str">
            <v>CP.X.X.B.S.BK</v>
          </cell>
          <cell r="V244" t="str">
            <v>FJ.IN.ST.52pg</v>
          </cell>
          <cell r="W244" t="str">
            <v>FJ.Box.ST</v>
          </cell>
          <cell r="X244" t="str">
            <v>FJ.Box.SL</v>
          </cell>
        </row>
        <row r="245">
          <cell r="A245">
            <v>8720681600635</v>
          </cell>
          <cell r="B245" t="str">
            <v>ST.M+.70.B.S.SS</v>
          </cell>
          <cell r="C245" t="str">
            <v>FritsJurgens Set - System M+ 70 mm Class B - squared - stainless steel</v>
          </cell>
          <cell r="D245">
            <v>1038.2</v>
          </cell>
          <cell r="E245">
            <v>5.8250000000000002</v>
          </cell>
          <cell r="F245" t="str">
            <v>kg</v>
          </cell>
          <cell r="G245">
            <v>13.4</v>
          </cell>
          <cell r="H245">
            <v>21.8</v>
          </cell>
          <cell r="I245">
            <v>35</v>
          </cell>
          <cell r="J245" t="str">
            <v>cm</v>
          </cell>
          <cell r="K245">
            <v>0</v>
          </cell>
          <cell r="L245" t="str">
            <v>pcs</v>
          </cell>
          <cell r="M245" t="str">
            <v>83026000</v>
          </cell>
          <cell r="N245">
            <v>3.8340000000000001</v>
          </cell>
          <cell r="O245" t="str">
            <v>EUR</v>
          </cell>
          <cell r="P245" t="str">
            <v>set</v>
          </cell>
          <cell r="Q245" t="str">
            <v>BP.M+.70.B.X.XX</v>
          </cell>
          <cell r="R245" t="str">
            <v>TP.X.70.B.X.XX</v>
          </cell>
          <cell r="S245" t="str">
            <v>MT.M+.Mount</v>
          </cell>
          <cell r="T245" t="str">
            <v>FP.M.X.X.S.SS</v>
          </cell>
          <cell r="U245" t="str">
            <v>CP.X.X.B.S.SS</v>
          </cell>
          <cell r="V245" t="str">
            <v>FJ.IN.ST.52pg</v>
          </cell>
          <cell r="W245" t="str">
            <v>FJ.Box.ST</v>
          </cell>
          <cell r="X245" t="str">
            <v>FJ.Box.SL</v>
          </cell>
        </row>
        <row r="246">
          <cell r="A246">
            <v>8720681609539</v>
          </cell>
          <cell r="B246" t="str">
            <v>ST.M+.70.B.FR.SS</v>
          </cell>
          <cell r="C246" t="str">
            <v>FritsJurgens Set - System M+ 70 mm Class B - Flush rounded - stainless steel</v>
          </cell>
          <cell r="D246">
            <v>1038.2</v>
          </cell>
          <cell r="E246">
            <v>5.7880000000000003</v>
          </cell>
          <cell r="F246" t="str">
            <v>kg</v>
          </cell>
          <cell r="G246">
            <v>13.4</v>
          </cell>
          <cell r="H246">
            <v>21.8</v>
          </cell>
          <cell r="I246">
            <v>35</v>
          </cell>
          <cell r="J246" t="str">
            <v>cm</v>
          </cell>
          <cell r="K246">
            <v>0</v>
          </cell>
          <cell r="L246" t="str">
            <v>pcs</v>
          </cell>
          <cell r="M246" t="str">
            <v>83026000</v>
          </cell>
          <cell r="N246">
            <v>3.8130000000000002</v>
          </cell>
          <cell r="O246" t="str">
            <v>EUR</v>
          </cell>
          <cell r="P246" t="str">
            <v>set</v>
          </cell>
          <cell r="Q246" t="str">
            <v>BP.M+.70.B.X.XX</v>
          </cell>
          <cell r="R246" t="str">
            <v>TP.X.70.B.X.XX</v>
          </cell>
          <cell r="S246" t="str">
            <v>MT.M+.Mount</v>
          </cell>
          <cell r="T246" t="str">
            <v>FP.M.X.X.FR.SS</v>
          </cell>
          <cell r="U246" t="str">
            <v>CP.X.X.B.S.SS</v>
          </cell>
          <cell r="V246" t="str">
            <v>FJ.IN.ST.44pg</v>
          </cell>
          <cell r="W246" t="str">
            <v>FJ.Box.ST</v>
          </cell>
          <cell r="X246" t="str">
            <v>FJ.Box.SL</v>
          </cell>
        </row>
        <row r="247">
          <cell r="A247">
            <v>8720681619224</v>
          </cell>
          <cell r="B247" t="str">
            <v>ST.M+.70.B.FS.SS</v>
          </cell>
          <cell r="C247" t="str">
            <v>FritsJurgens Set - System M+ 70 mm Class B - Flush squared - stainless steel</v>
          </cell>
          <cell r="D247">
            <v>1038.2</v>
          </cell>
          <cell r="E247">
            <v>5.7910000000000004</v>
          </cell>
          <cell r="F247" t="str">
            <v>kg</v>
          </cell>
          <cell r="G247">
            <v>13.4</v>
          </cell>
          <cell r="H247">
            <v>21.8</v>
          </cell>
          <cell r="I247">
            <v>35</v>
          </cell>
          <cell r="J247" t="str">
            <v>cm</v>
          </cell>
          <cell r="K247">
            <v>0</v>
          </cell>
          <cell r="L247" t="str">
            <v>pcs</v>
          </cell>
          <cell r="M247" t="str">
            <v>83026000</v>
          </cell>
          <cell r="N247">
            <v>3.8159999999999998</v>
          </cell>
          <cell r="O247" t="str">
            <v>EUR</v>
          </cell>
          <cell r="P247" t="str">
            <v>set</v>
          </cell>
          <cell r="Q247" t="str">
            <v>BP.M+.70.B.X.XX</v>
          </cell>
          <cell r="R247" t="str">
            <v>TP.X.70.B.X.XX</v>
          </cell>
          <cell r="S247" t="str">
            <v>MT.M+.Mount</v>
          </cell>
          <cell r="T247" t="str">
            <v>FP.M.X.X.FS.SS</v>
          </cell>
          <cell r="U247" t="str">
            <v>CP.X.X.B.S.SS</v>
          </cell>
          <cell r="V247" t="str">
            <v>FJ.IN.ST.44pg</v>
          </cell>
          <cell r="W247" t="str">
            <v>FJ.Box.ST</v>
          </cell>
          <cell r="X247" t="str">
            <v>FJ.Box.SL</v>
          </cell>
        </row>
        <row r="248">
          <cell r="A248">
            <v>8720681605630</v>
          </cell>
          <cell r="B248" t="str">
            <v>ST.M+.70.C.R.BK</v>
          </cell>
          <cell r="C248" t="str">
            <v>FritsJurgens Set - System M+ 70 mm Class C - round - black</v>
          </cell>
          <cell r="D248">
            <v>1287.7</v>
          </cell>
          <cell r="E248">
            <v>5.891</v>
          </cell>
          <cell r="F248" t="str">
            <v>kg</v>
          </cell>
          <cell r="G248">
            <v>13.4</v>
          </cell>
          <cell r="H248">
            <v>21.8</v>
          </cell>
          <cell r="I248">
            <v>35</v>
          </cell>
          <cell r="J248" t="str">
            <v>cm</v>
          </cell>
          <cell r="K248">
            <v>0</v>
          </cell>
          <cell r="L248" t="str">
            <v>pcs</v>
          </cell>
          <cell r="M248" t="str">
            <v>83026000</v>
          </cell>
          <cell r="N248">
            <v>3.9060000000000001</v>
          </cell>
          <cell r="O248" t="str">
            <v>EUR</v>
          </cell>
          <cell r="P248" t="str">
            <v>set</v>
          </cell>
          <cell r="Q248" t="str">
            <v>BP.M+.70.C.X.XX</v>
          </cell>
          <cell r="R248" t="str">
            <v>TP.X.70.G.X.XX</v>
          </cell>
          <cell r="S248" t="str">
            <v>MT.M+.Mount</v>
          </cell>
          <cell r="T248" t="str">
            <v>FP.M.X.X.R.BK</v>
          </cell>
          <cell r="U248" t="str">
            <v>CP.X.X.G.S.BK</v>
          </cell>
          <cell r="V248" t="str">
            <v>FJ.IN.ST.52pg</v>
          </cell>
          <cell r="W248" t="str">
            <v>FJ.Box.ST</v>
          </cell>
          <cell r="X248" t="str">
            <v>FJ.Box.SL</v>
          </cell>
        </row>
        <row r="249">
          <cell r="A249">
            <v>8720681615028</v>
          </cell>
          <cell r="B249" t="str">
            <v>ST.M+.70.C.R.SS</v>
          </cell>
          <cell r="C249" t="str">
            <v>FritsJurgens Set - System M+ 70 mm Class C - round - stainless steel</v>
          </cell>
          <cell r="D249">
            <v>1266.9000000000001</v>
          </cell>
          <cell r="E249">
            <v>5.8940000000000001</v>
          </cell>
          <cell r="F249" t="str">
            <v>kg</v>
          </cell>
          <cell r="G249">
            <v>13.4</v>
          </cell>
          <cell r="H249">
            <v>21.8</v>
          </cell>
          <cell r="I249">
            <v>35</v>
          </cell>
          <cell r="J249" t="str">
            <v>cm</v>
          </cell>
          <cell r="K249">
            <v>0</v>
          </cell>
          <cell r="L249" t="str">
            <v>pcs</v>
          </cell>
          <cell r="M249" t="str">
            <v>83026000</v>
          </cell>
          <cell r="N249">
            <v>3.9089999999999998</v>
          </cell>
          <cell r="O249" t="str">
            <v>EUR</v>
          </cell>
          <cell r="P249" t="str">
            <v>set</v>
          </cell>
          <cell r="Q249" t="str">
            <v>BP.M+.70.C.X.XX</v>
          </cell>
          <cell r="R249" t="str">
            <v>TP.X.70.G.X.XX</v>
          </cell>
          <cell r="S249" t="str">
            <v>MT.M+.Mount</v>
          </cell>
          <cell r="T249" t="str">
            <v>FP.M.X.X.R.SS</v>
          </cell>
          <cell r="U249" t="str">
            <v>CP.X.X.G.S.SS</v>
          </cell>
          <cell r="V249" t="str">
            <v>FJ.IN.ST.52pg</v>
          </cell>
          <cell r="W249" t="str">
            <v>FJ.Box.ST</v>
          </cell>
          <cell r="X249" t="str">
            <v>FJ.Box.SL</v>
          </cell>
        </row>
        <row r="250">
          <cell r="A250">
            <v>8720681609591</v>
          </cell>
          <cell r="B250" t="str">
            <v>ST.M+.70.C.S.BK</v>
          </cell>
          <cell r="C250" t="str">
            <v>FritsJurgens Set - System M+ 70 mm Class C - squared - black</v>
          </cell>
          <cell r="D250">
            <v>1274.0999999999999</v>
          </cell>
          <cell r="E250">
            <v>5.8259999999999996</v>
          </cell>
          <cell r="F250" t="str">
            <v>kg</v>
          </cell>
          <cell r="G250">
            <v>13.4</v>
          </cell>
          <cell r="H250">
            <v>21.8</v>
          </cell>
          <cell r="I250">
            <v>35</v>
          </cell>
          <cell r="J250" t="str">
            <v>cm</v>
          </cell>
          <cell r="K250">
            <v>0</v>
          </cell>
          <cell r="L250" t="str">
            <v>pcs</v>
          </cell>
          <cell r="M250" t="str">
            <v>83026000</v>
          </cell>
          <cell r="N250">
            <v>3.835</v>
          </cell>
          <cell r="O250" t="str">
            <v>EUR</v>
          </cell>
          <cell r="P250" t="str">
            <v>set</v>
          </cell>
          <cell r="Q250" t="str">
            <v>BP.M+.70.C.X.XX</v>
          </cell>
          <cell r="R250" t="str">
            <v>TP.X.70.G.X.XX</v>
          </cell>
          <cell r="S250" t="str">
            <v>MT.M+.Mount</v>
          </cell>
          <cell r="T250" t="str">
            <v>FP.M.X.X.S.BK</v>
          </cell>
          <cell r="U250" t="str">
            <v>CP.X.X.G.S.BK</v>
          </cell>
          <cell r="V250" t="str">
            <v>FJ.IN.ST.52pg</v>
          </cell>
          <cell r="W250" t="str">
            <v>FJ.Box.ST</v>
          </cell>
          <cell r="X250" t="str">
            <v>FJ.Box.SL</v>
          </cell>
        </row>
        <row r="251">
          <cell r="A251">
            <v>8720681618753</v>
          </cell>
          <cell r="B251" t="str">
            <v>ST.M+.70.C.S.SS</v>
          </cell>
          <cell r="C251" t="str">
            <v>FritsJurgens Set - System M+ 70 mm Class C - squared - stainless steel</v>
          </cell>
          <cell r="D251">
            <v>1254.4000000000001</v>
          </cell>
          <cell r="E251">
            <v>5.8259999999999996</v>
          </cell>
          <cell r="F251" t="str">
            <v>kg</v>
          </cell>
          <cell r="G251">
            <v>13.4</v>
          </cell>
          <cell r="H251">
            <v>21.8</v>
          </cell>
          <cell r="I251">
            <v>35</v>
          </cell>
          <cell r="J251" t="str">
            <v>cm</v>
          </cell>
          <cell r="K251">
            <v>0</v>
          </cell>
          <cell r="L251" t="str">
            <v>pcs</v>
          </cell>
          <cell r="M251" t="str">
            <v>83026000</v>
          </cell>
          <cell r="N251">
            <v>3.835</v>
          </cell>
          <cell r="O251" t="str">
            <v>EUR</v>
          </cell>
          <cell r="P251" t="str">
            <v>set</v>
          </cell>
          <cell r="Q251" t="str">
            <v>BP.M+.70.C.X.XX</v>
          </cell>
          <cell r="R251" t="str">
            <v>TP.X.70.G.X.XX</v>
          </cell>
          <cell r="S251" t="str">
            <v>MT.M+.Mount</v>
          </cell>
          <cell r="T251" t="str">
            <v>FP.M.X.X.S.SS</v>
          </cell>
          <cell r="U251" t="str">
            <v>CP.X.X.G.S.SS</v>
          </cell>
          <cell r="V251" t="str">
            <v>FJ.IN.ST.52pg</v>
          </cell>
          <cell r="W251" t="str">
            <v>FJ.Box.ST</v>
          </cell>
          <cell r="X251" t="str">
            <v>FJ.Box.SL</v>
          </cell>
        </row>
        <row r="252">
          <cell r="A252">
            <v>8720681605777</v>
          </cell>
          <cell r="B252" t="str">
            <v>ST.M+.70.C.FR.SS</v>
          </cell>
          <cell r="C252" t="str">
            <v>FritsJurgens Set - System M+ 70 mm Class C - Flush rounded - stainless steel</v>
          </cell>
          <cell r="D252">
            <v>1254.4000000000001</v>
          </cell>
          <cell r="E252">
            <v>5.7889999999999997</v>
          </cell>
          <cell r="F252" t="str">
            <v>kg</v>
          </cell>
          <cell r="G252">
            <v>13.4</v>
          </cell>
          <cell r="H252">
            <v>21.8</v>
          </cell>
          <cell r="I252">
            <v>35</v>
          </cell>
          <cell r="J252" t="str">
            <v>cm</v>
          </cell>
          <cell r="K252">
            <v>0</v>
          </cell>
          <cell r="L252" t="str">
            <v>pcs</v>
          </cell>
          <cell r="M252" t="str">
            <v>83026000</v>
          </cell>
          <cell r="N252">
            <v>3.8140000000000001</v>
          </cell>
          <cell r="O252" t="str">
            <v>EUR</v>
          </cell>
          <cell r="P252" t="str">
            <v>set</v>
          </cell>
          <cell r="Q252" t="str">
            <v>BP.M+.70.C.X.XX</v>
          </cell>
          <cell r="R252" t="str">
            <v>TP.X.70.G.X.XX</v>
          </cell>
          <cell r="S252" t="str">
            <v>MT.M+.Mount</v>
          </cell>
          <cell r="T252" t="str">
            <v>FP.M.X.X.FR.SS</v>
          </cell>
          <cell r="U252" t="str">
            <v>CP.X.X.G.S.SS</v>
          </cell>
          <cell r="V252" t="str">
            <v>FJ.IN.ST.44pg</v>
          </cell>
          <cell r="W252" t="str">
            <v>FJ.Box.ST</v>
          </cell>
          <cell r="X252" t="str">
            <v>FJ.Box.SL</v>
          </cell>
        </row>
        <row r="253">
          <cell r="A253">
            <v>8720681610474</v>
          </cell>
          <cell r="B253" t="str">
            <v>ST.M+.70.C.FS.SS</v>
          </cell>
          <cell r="C253" t="str">
            <v>FritsJurgens Set - System M+ 70 mm Class C - Flush squared - stainless steel</v>
          </cell>
          <cell r="D253">
            <v>1254.4000000000001</v>
          </cell>
          <cell r="E253">
            <v>5.7919999999999998</v>
          </cell>
          <cell r="F253" t="str">
            <v>kg</v>
          </cell>
          <cell r="G253">
            <v>13.4</v>
          </cell>
          <cell r="H253">
            <v>21.8</v>
          </cell>
          <cell r="I253">
            <v>35</v>
          </cell>
          <cell r="J253" t="str">
            <v>cm</v>
          </cell>
          <cell r="K253">
            <v>0</v>
          </cell>
          <cell r="L253" t="str">
            <v>pcs</v>
          </cell>
          <cell r="M253" t="str">
            <v>83026000</v>
          </cell>
          <cell r="N253">
            <v>3.8170000000000002</v>
          </cell>
          <cell r="O253" t="str">
            <v>EUR</v>
          </cell>
          <cell r="P253" t="str">
            <v>set</v>
          </cell>
          <cell r="Q253" t="str">
            <v>BP.M+.70.C.X.XX</v>
          </cell>
          <cell r="R253" t="str">
            <v>TP.X.70.G.X.XX</v>
          </cell>
          <cell r="S253" t="str">
            <v>MT.M+.Mount</v>
          </cell>
          <cell r="T253" t="str">
            <v>FP.M.X.X.FS.SS</v>
          </cell>
          <cell r="U253" t="str">
            <v>CP.X.X.G.S.SS</v>
          </cell>
          <cell r="V253" t="str">
            <v>FJ.IN.ST.44pg</v>
          </cell>
          <cell r="W253" t="str">
            <v>FJ.Box.ST</v>
          </cell>
          <cell r="X253" t="str">
            <v>FJ.Box.SL</v>
          </cell>
        </row>
        <row r="254">
          <cell r="A254">
            <v>8720681609423</v>
          </cell>
          <cell r="B254" t="str">
            <v>ST.M+.70.D.R.BK</v>
          </cell>
          <cell r="C254" t="str">
            <v>FritsJurgens Set - System M+ 70 mm Class D - round - black</v>
          </cell>
          <cell r="D254">
            <v>1430.7</v>
          </cell>
          <cell r="E254">
            <v>5.9640000000000004</v>
          </cell>
          <cell r="F254" t="str">
            <v>kg</v>
          </cell>
          <cell r="G254">
            <v>13.4</v>
          </cell>
          <cell r="H254">
            <v>21.8</v>
          </cell>
          <cell r="I254">
            <v>35</v>
          </cell>
          <cell r="J254" t="str">
            <v>cm</v>
          </cell>
          <cell r="K254">
            <v>0</v>
          </cell>
          <cell r="L254" t="str">
            <v>pcs</v>
          </cell>
          <cell r="M254" t="str">
            <v>83026000</v>
          </cell>
          <cell r="N254">
            <v>3.9089999999999998</v>
          </cell>
          <cell r="O254" t="str">
            <v>EUR</v>
          </cell>
          <cell r="P254" t="str">
            <v>set</v>
          </cell>
          <cell r="Q254" t="str">
            <v>BP.M+.70.D.X.XX</v>
          </cell>
          <cell r="R254" t="str">
            <v>TP.X.70.G.X.XX</v>
          </cell>
          <cell r="S254" t="str">
            <v>MT.M+.Mount</v>
          </cell>
          <cell r="T254" t="str">
            <v>FP.M.X.X.R.BK</v>
          </cell>
          <cell r="U254" t="str">
            <v>CP.X.X.G.S.BK</v>
          </cell>
          <cell r="V254" t="str">
            <v>FJ.IN.ST.52pg</v>
          </cell>
          <cell r="W254" t="str">
            <v>FJ.Box.ST</v>
          </cell>
          <cell r="X254" t="str">
            <v>FJ.Box.SL</v>
          </cell>
        </row>
        <row r="255">
          <cell r="A255">
            <v>8720681610832</v>
          </cell>
          <cell r="B255" t="str">
            <v>ST.M+.70.D.R.SS</v>
          </cell>
          <cell r="C255" t="str">
            <v>FritsJurgens Set - System M+ 70 mm Class D - round - stainless steel</v>
          </cell>
          <cell r="D255">
            <v>1409.9</v>
          </cell>
          <cell r="E255">
            <v>5.9669999999999996</v>
          </cell>
          <cell r="F255" t="str">
            <v>kg</v>
          </cell>
          <cell r="G255">
            <v>13.4</v>
          </cell>
          <cell r="H255">
            <v>21.8</v>
          </cell>
          <cell r="I255">
            <v>35</v>
          </cell>
          <cell r="J255" t="str">
            <v>cm</v>
          </cell>
          <cell r="K255">
            <v>0</v>
          </cell>
          <cell r="L255" t="str">
            <v>pcs</v>
          </cell>
          <cell r="M255" t="str">
            <v>83026000</v>
          </cell>
          <cell r="N255">
            <v>3.9119999999999999</v>
          </cell>
          <cell r="O255" t="str">
            <v>EUR</v>
          </cell>
          <cell r="P255" t="str">
            <v>set</v>
          </cell>
          <cell r="Q255" t="str">
            <v>BP.M+.70.D.X.XX</v>
          </cell>
          <cell r="R255" t="str">
            <v>TP.X.70.G.X.XX</v>
          </cell>
          <cell r="S255" t="str">
            <v>MT.M+.Mount</v>
          </cell>
          <cell r="T255" t="str">
            <v>FP.M.X.X.R.SS</v>
          </cell>
          <cell r="U255" t="str">
            <v>CP.X.X.G.S.SS</v>
          </cell>
          <cell r="V255" t="str">
            <v>FJ.IN.ST.52pg</v>
          </cell>
          <cell r="W255" t="str">
            <v>FJ.Box.ST</v>
          </cell>
          <cell r="X255" t="str">
            <v>FJ.Box.SL</v>
          </cell>
        </row>
        <row r="256">
          <cell r="A256">
            <v>8720681618876</v>
          </cell>
          <cell r="B256" t="str">
            <v>ST.M+.70.D.S.BK</v>
          </cell>
          <cell r="C256" t="str">
            <v>FritsJurgens Set - System M+ 70 mm Class D - squared - black</v>
          </cell>
          <cell r="D256">
            <v>1417.1</v>
          </cell>
          <cell r="E256">
            <v>5.899</v>
          </cell>
          <cell r="F256" t="str">
            <v>kg</v>
          </cell>
          <cell r="G256">
            <v>13.4</v>
          </cell>
          <cell r="H256">
            <v>21.8</v>
          </cell>
          <cell r="I256">
            <v>35</v>
          </cell>
          <cell r="J256" t="str">
            <v>cm</v>
          </cell>
          <cell r="K256">
            <v>0</v>
          </cell>
          <cell r="L256" t="str">
            <v>pcs</v>
          </cell>
          <cell r="M256" t="str">
            <v>83026000</v>
          </cell>
          <cell r="N256">
            <v>3.8380000000000001</v>
          </cell>
          <cell r="O256" t="str">
            <v>EUR</v>
          </cell>
          <cell r="P256" t="str">
            <v>set</v>
          </cell>
          <cell r="Q256" t="str">
            <v>BP.M+.70.D.X.XX</v>
          </cell>
          <cell r="R256" t="str">
            <v>TP.X.70.G.X.XX</v>
          </cell>
          <cell r="S256" t="str">
            <v>MT.M+.Mount</v>
          </cell>
          <cell r="T256" t="str">
            <v>FP.M.X.X.S.BK</v>
          </cell>
          <cell r="U256" t="str">
            <v>CP.X.X.G.S.BK</v>
          </cell>
          <cell r="V256" t="str">
            <v>FJ.IN.ST.52pg</v>
          </cell>
          <cell r="W256" t="str">
            <v>FJ.Box.ST</v>
          </cell>
          <cell r="X256" t="str">
            <v>FJ.Box.SL</v>
          </cell>
        </row>
        <row r="257">
          <cell r="A257">
            <v>8720681610306</v>
          </cell>
          <cell r="B257" t="str">
            <v>ST.M+.70.D.S.SS</v>
          </cell>
          <cell r="C257" t="str">
            <v>FritsJurgens Set - System M+ 70 mm Class D - squared - stainless steel</v>
          </cell>
          <cell r="D257">
            <v>1397.4</v>
          </cell>
          <cell r="E257">
            <v>5.899</v>
          </cell>
          <cell r="F257" t="str">
            <v>kg</v>
          </cell>
          <cell r="G257">
            <v>13.4</v>
          </cell>
          <cell r="H257">
            <v>21.8</v>
          </cell>
          <cell r="I257">
            <v>35</v>
          </cell>
          <cell r="J257" t="str">
            <v>cm</v>
          </cell>
          <cell r="K257">
            <v>0</v>
          </cell>
          <cell r="L257" t="str">
            <v>pcs</v>
          </cell>
          <cell r="M257" t="str">
            <v>83026000</v>
          </cell>
          <cell r="N257">
            <v>3.8380000000000001</v>
          </cell>
          <cell r="O257" t="str">
            <v>EUR</v>
          </cell>
          <cell r="P257" t="str">
            <v>set</v>
          </cell>
          <cell r="Q257" t="str">
            <v>BP.M+.70.D.X.XX</v>
          </cell>
          <cell r="R257" t="str">
            <v>TP.X.70.G.X.XX</v>
          </cell>
          <cell r="S257" t="str">
            <v>MT.M+.Mount</v>
          </cell>
          <cell r="T257" t="str">
            <v>FP.M.X.X.S.SS</v>
          </cell>
          <cell r="U257" t="str">
            <v>CP.X.X.G.S.SS</v>
          </cell>
          <cell r="V257" t="str">
            <v>FJ.IN.ST.52pg</v>
          </cell>
          <cell r="W257" t="str">
            <v>FJ.Box.ST</v>
          </cell>
          <cell r="X257" t="str">
            <v>FJ.Box.SL</v>
          </cell>
        </row>
        <row r="258">
          <cell r="A258">
            <v>8720681619163</v>
          </cell>
          <cell r="B258" t="str">
            <v>ST.M+.70.D.FR.SS</v>
          </cell>
          <cell r="C258" t="str">
            <v>FritsJurgens Set - System M+ 70 mm Class D - Flush rounded - stainless steel</v>
          </cell>
          <cell r="D258">
            <v>1397.4</v>
          </cell>
          <cell r="E258">
            <v>5.8620000000000001</v>
          </cell>
          <cell r="F258" t="str">
            <v>kg</v>
          </cell>
          <cell r="G258">
            <v>13.4</v>
          </cell>
          <cell r="H258">
            <v>21.8</v>
          </cell>
          <cell r="I258">
            <v>35</v>
          </cell>
          <cell r="J258" t="str">
            <v>cm</v>
          </cell>
          <cell r="K258">
            <v>0</v>
          </cell>
          <cell r="L258" t="str">
            <v>pcs</v>
          </cell>
          <cell r="M258" t="str">
            <v>83026000</v>
          </cell>
          <cell r="N258">
            <v>3.8170000000000002</v>
          </cell>
          <cell r="O258" t="str">
            <v>EUR</v>
          </cell>
          <cell r="P258" t="str">
            <v>set</v>
          </cell>
          <cell r="Q258" t="str">
            <v>BP.M+.70.D.X.XX</v>
          </cell>
          <cell r="R258" t="str">
            <v>TP.X.70.G.X.XX</v>
          </cell>
          <cell r="S258" t="str">
            <v>MT.M+.Mount</v>
          </cell>
          <cell r="T258" t="str">
            <v>FP.M.X.X.FR.SS</v>
          </cell>
          <cell r="U258" t="str">
            <v>CP.X.X.G.S.SS</v>
          </cell>
          <cell r="V258" t="str">
            <v>FJ.IN.ST.44pg</v>
          </cell>
          <cell r="W258" t="str">
            <v>FJ.Box.ST</v>
          </cell>
          <cell r="X258" t="str">
            <v>FJ.Box.SL</v>
          </cell>
        </row>
        <row r="259">
          <cell r="A259">
            <v>8720681606828</v>
          </cell>
          <cell r="B259" t="str">
            <v>ST.M+.70.D.FS.SS</v>
          </cell>
          <cell r="C259" t="str">
            <v>FritsJurgens Set - System M+ 70 mm Class D - Flush squared - stainless steel</v>
          </cell>
          <cell r="D259">
            <v>1397.4</v>
          </cell>
          <cell r="E259">
            <v>5.8650000000000002</v>
          </cell>
          <cell r="F259" t="str">
            <v>kg</v>
          </cell>
          <cell r="G259">
            <v>13.4</v>
          </cell>
          <cell r="H259">
            <v>21.8</v>
          </cell>
          <cell r="I259">
            <v>35</v>
          </cell>
          <cell r="J259" t="str">
            <v>cm</v>
          </cell>
          <cell r="K259">
            <v>0</v>
          </cell>
          <cell r="L259" t="str">
            <v>pcs</v>
          </cell>
          <cell r="M259" t="str">
            <v>83026000</v>
          </cell>
          <cell r="N259">
            <v>3.82</v>
          </cell>
          <cell r="O259" t="str">
            <v>EUR</v>
          </cell>
          <cell r="P259" t="str">
            <v>set</v>
          </cell>
          <cell r="Q259" t="str">
            <v>BP.M+.70.D.X.XX</v>
          </cell>
          <cell r="R259" t="str">
            <v>TP.X.70.G.X.XX</v>
          </cell>
          <cell r="S259" t="str">
            <v>MT.M+.Mount</v>
          </cell>
          <cell r="T259" t="str">
            <v>FP.M.X.X.FS.SS</v>
          </cell>
          <cell r="U259" t="str">
            <v>CP.X.X.G.S.SS</v>
          </cell>
          <cell r="V259" t="str">
            <v>FJ.IN.ST.44pg</v>
          </cell>
          <cell r="W259" t="str">
            <v>FJ.Box.ST</v>
          </cell>
          <cell r="X259" t="str">
            <v>FJ.Box.SL</v>
          </cell>
        </row>
        <row r="260">
          <cell r="A260">
            <v>8720681602332</v>
          </cell>
          <cell r="B260" t="str">
            <v>ST.M+.70.E.R.BK</v>
          </cell>
          <cell r="C260" t="str">
            <v>FritsJurgens Set - System M+ 70 mm Class E - round - black</v>
          </cell>
          <cell r="D260">
            <v>1513.6</v>
          </cell>
          <cell r="E260">
            <v>5.9640000000000004</v>
          </cell>
          <cell r="F260" t="str">
            <v>kg</v>
          </cell>
          <cell r="G260">
            <v>13.4</v>
          </cell>
          <cell r="H260">
            <v>21.8</v>
          </cell>
          <cell r="I260">
            <v>35</v>
          </cell>
          <cell r="J260" t="str">
            <v>cm</v>
          </cell>
          <cell r="K260">
            <v>0</v>
          </cell>
          <cell r="L260" t="str">
            <v>pcs</v>
          </cell>
          <cell r="M260" t="str">
            <v>83026000</v>
          </cell>
          <cell r="N260">
            <v>3.9089999999999998</v>
          </cell>
          <cell r="O260" t="str">
            <v>EUR</v>
          </cell>
          <cell r="P260" t="str">
            <v>set</v>
          </cell>
          <cell r="Q260" t="str">
            <v>BP.M+.70.E.X.XX</v>
          </cell>
          <cell r="R260" t="str">
            <v>TP.X.70.G.X.XX</v>
          </cell>
          <cell r="S260" t="str">
            <v>MT.M+.Mount</v>
          </cell>
          <cell r="T260" t="str">
            <v>FP.M.X.X.R.BK</v>
          </cell>
          <cell r="U260" t="str">
            <v>CP.X.X.G.S.BK</v>
          </cell>
          <cell r="V260" t="str">
            <v>FJ.IN.ST.52pg</v>
          </cell>
          <cell r="W260" t="str">
            <v>FJ.Box.ST</v>
          </cell>
          <cell r="X260" t="str">
            <v>FJ.Box.SL</v>
          </cell>
        </row>
        <row r="261">
          <cell r="A261">
            <v>8720681615653</v>
          </cell>
          <cell r="B261" t="str">
            <v>ST.M+.70.E.R.SS</v>
          </cell>
          <cell r="C261" t="str">
            <v>FritsJurgens Set - System M+ 70 mm Class E - round - stainless steel</v>
          </cell>
          <cell r="D261">
            <v>1492.8</v>
          </cell>
          <cell r="E261">
            <v>5.9669999999999996</v>
          </cell>
          <cell r="F261" t="str">
            <v>kg</v>
          </cell>
          <cell r="G261">
            <v>13.4</v>
          </cell>
          <cell r="H261">
            <v>21.8</v>
          </cell>
          <cell r="I261">
            <v>35</v>
          </cell>
          <cell r="J261" t="str">
            <v>cm</v>
          </cell>
          <cell r="K261">
            <v>0</v>
          </cell>
          <cell r="L261" t="str">
            <v>pcs</v>
          </cell>
          <cell r="M261" t="str">
            <v>83026000</v>
          </cell>
          <cell r="N261">
            <v>3.9119999999999999</v>
          </cell>
          <cell r="O261" t="str">
            <v>EUR</v>
          </cell>
          <cell r="P261" t="str">
            <v>set</v>
          </cell>
          <cell r="Q261" t="str">
            <v>BP.M+.70.E.X.XX</v>
          </cell>
          <cell r="R261" t="str">
            <v>TP.X.70.G.X.XX</v>
          </cell>
          <cell r="S261" t="str">
            <v>MT.M+.Mount</v>
          </cell>
          <cell r="T261" t="str">
            <v>FP.M.X.X.R.SS</v>
          </cell>
          <cell r="U261" t="str">
            <v>CP.X.X.G.S.SS</v>
          </cell>
          <cell r="V261" t="str">
            <v>FJ.IN.ST.52pg</v>
          </cell>
          <cell r="W261" t="str">
            <v>FJ.Box.ST</v>
          </cell>
          <cell r="X261" t="str">
            <v>FJ.Box.SL</v>
          </cell>
        </row>
        <row r="262">
          <cell r="A262">
            <v>8720681603483</v>
          </cell>
          <cell r="B262" t="str">
            <v>ST.M+.70.E.S.BK</v>
          </cell>
          <cell r="C262" t="str">
            <v>FritsJurgens Set - System M+ 70 mm Class E - squared - black</v>
          </cell>
          <cell r="D262">
            <v>1500</v>
          </cell>
          <cell r="E262">
            <v>5.899</v>
          </cell>
          <cell r="F262" t="str">
            <v>kg</v>
          </cell>
          <cell r="G262">
            <v>13.4</v>
          </cell>
          <cell r="H262">
            <v>21.8</v>
          </cell>
          <cell r="I262">
            <v>35</v>
          </cell>
          <cell r="J262" t="str">
            <v>cm</v>
          </cell>
          <cell r="K262">
            <v>0</v>
          </cell>
          <cell r="L262" t="str">
            <v>pcs</v>
          </cell>
          <cell r="M262" t="str">
            <v>83026000</v>
          </cell>
          <cell r="N262">
            <v>3.8380000000000001</v>
          </cell>
          <cell r="O262" t="str">
            <v>EUR</v>
          </cell>
          <cell r="P262" t="str">
            <v>set</v>
          </cell>
          <cell r="Q262" t="str">
            <v>BP.M+.70.E.X.XX</v>
          </cell>
          <cell r="R262" t="str">
            <v>TP.X.70.G.X.XX</v>
          </cell>
          <cell r="S262" t="str">
            <v>MT.M+.Mount</v>
          </cell>
          <cell r="T262" t="str">
            <v>FP.M.X.X.S.BK</v>
          </cell>
          <cell r="U262" t="str">
            <v>CP.X.X.G.S.BK</v>
          </cell>
          <cell r="V262" t="str">
            <v>FJ.IN.ST.52pg</v>
          </cell>
          <cell r="W262" t="str">
            <v>FJ.Box.ST</v>
          </cell>
          <cell r="X262" t="str">
            <v>FJ.Box.SL</v>
          </cell>
        </row>
        <row r="263">
          <cell r="A263">
            <v>8720681616162</v>
          </cell>
          <cell r="B263" t="str">
            <v>ST.M+.70.E.S.SS</v>
          </cell>
          <cell r="C263" t="str">
            <v>FritsJurgens Set - System M+ 70 mm Class E - squared - stainless steel</v>
          </cell>
          <cell r="D263">
            <v>1480.3</v>
          </cell>
          <cell r="E263">
            <v>5.899</v>
          </cell>
          <cell r="F263" t="str">
            <v>kg</v>
          </cell>
          <cell r="G263">
            <v>13.4</v>
          </cell>
          <cell r="H263">
            <v>21.8</v>
          </cell>
          <cell r="I263">
            <v>35</v>
          </cell>
          <cell r="J263" t="str">
            <v>cm</v>
          </cell>
          <cell r="K263">
            <v>0</v>
          </cell>
          <cell r="L263" t="str">
            <v>pcs</v>
          </cell>
          <cell r="M263" t="str">
            <v>83026000</v>
          </cell>
          <cell r="N263">
            <v>3.8380000000000001</v>
          </cell>
          <cell r="O263" t="str">
            <v>EUR</v>
          </cell>
          <cell r="P263" t="str">
            <v>set</v>
          </cell>
          <cell r="Q263" t="str">
            <v>BP.M+.70.E.X.XX</v>
          </cell>
          <cell r="R263" t="str">
            <v>TP.X.70.G.X.XX</v>
          </cell>
          <cell r="S263" t="str">
            <v>MT.M+.Mount</v>
          </cell>
          <cell r="T263" t="str">
            <v>FP.M.X.X.S.SS</v>
          </cell>
          <cell r="U263" t="str">
            <v>CP.X.X.G.S.SS</v>
          </cell>
          <cell r="V263" t="str">
            <v>FJ.IN.ST.52pg</v>
          </cell>
          <cell r="W263" t="str">
            <v>FJ.Box.ST</v>
          </cell>
          <cell r="X263" t="str">
            <v>FJ.Box.SL</v>
          </cell>
        </row>
        <row r="264">
          <cell r="A264">
            <v>8720681606729</v>
          </cell>
          <cell r="B264" t="str">
            <v>ST.M+.70.E.FR.SS</v>
          </cell>
          <cell r="C264" t="str">
            <v>FritsJurgens Set - System M+ 70 mm Class E - Flush rounded - stainless steel</v>
          </cell>
          <cell r="D264">
            <v>1480.3</v>
          </cell>
          <cell r="E264">
            <v>5.8620000000000001</v>
          </cell>
          <cell r="F264" t="str">
            <v>kg</v>
          </cell>
          <cell r="G264">
            <v>13.4</v>
          </cell>
          <cell r="H264">
            <v>21.8</v>
          </cell>
          <cell r="I264">
            <v>35</v>
          </cell>
          <cell r="J264" t="str">
            <v>cm</v>
          </cell>
          <cell r="K264">
            <v>0</v>
          </cell>
          <cell r="L264" t="str">
            <v>pcs</v>
          </cell>
          <cell r="M264" t="str">
            <v>83026000</v>
          </cell>
          <cell r="N264">
            <v>3.8170000000000002</v>
          </cell>
          <cell r="O264" t="str">
            <v>EUR</v>
          </cell>
          <cell r="P264" t="str">
            <v>set</v>
          </cell>
          <cell r="Q264" t="str">
            <v>BP.M+.70.E.X.XX</v>
          </cell>
          <cell r="R264" t="str">
            <v>TP.X.70.G.X.XX</v>
          </cell>
          <cell r="S264" t="str">
            <v>MT.M+.Mount</v>
          </cell>
          <cell r="T264" t="str">
            <v>FP.M.X.X.FR.SS</v>
          </cell>
          <cell r="U264" t="str">
            <v>CP.X.X.G.S.SS</v>
          </cell>
          <cell r="V264" t="str">
            <v>FJ.IN.ST.44pg</v>
          </cell>
          <cell r="W264" t="str">
            <v>FJ.Box.ST</v>
          </cell>
          <cell r="X264" t="str">
            <v>FJ.Box.SL</v>
          </cell>
        </row>
        <row r="265">
          <cell r="A265">
            <v>8720681602462</v>
          </cell>
          <cell r="B265" t="str">
            <v>ST.M+.70.E.FS.SS</v>
          </cell>
          <cell r="C265" t="str">
            <v>FritsJurgens Set - System M+ 70 mm Class E - Flush squared - stainless steel</v>
          </cell>
          <cell r="D265">
            <v>1480.3</v>
          </cell>
          <cell r="E265">
            <v>5.8650000000000002</v>
          </cell>
          <cell r="F265" t="str">
            <v>kg</v>
          </cell>
          <cell r="G265">
            <v>13.4</v>
          </cell>
          <cell r="H265">
            <v>21.8</v>
          </cell>
          <cell r="I265">
            <v>35</v>
          </cell>
          <cell r="J265" t="str">
            <v>cm</v>
          </cell>
          <cell r="K265">
            <v>0</v>
          </cell>
          <cell r="L265" t="str">
            <v>pcs</v>
          </cell>
          <cell r="M265" t="str">
            <v>83026000</v>
          </cell>
          <cell r="N265">
            <v>3.82</v>
          </cell>
          <cell r="O265" t="str">
            <v>EUR</v>
          </cell>
          <cell r="P265" t="str">
            <v>set</v>
          </cell>
          <cell r="Q265" t="str">
            <v>BP.M+.70.E.X.XX</v>
          </cell>
          <cell r="R265" t="str">
            <v>TP.X.70.G.X.XX</v>
          </cell>
          <cell r="S265" t="str">
            <v>MT.M+.Mount</v>
          </cell>
          <cell r="T265" t="str">
            <v>FP.M.X.X.FS.SS</v>
          </cell>
          <cell r="U265" t="str">
            <v>CP.X.X.G.S.SS</v>
          </cell>
          <cell r="V265" t="str">
            <v>FJ.IN.ST.44pg</v>
          </cell>
          <cell r="W265" t="str">
            <v>FJ.Box.ST</v>
          </cell>
          <cell r="X265" t="str">
            <v>FJ.Box.SL</v>
          </cell>
        </row>
        <row r="266">
          <cell r="A266">
            <v>8720681600925</v>
          </cell>
          <cell r="B266" t="str">
            <v>ST.M+.70.F.R.BK</v>
          </cell>
          <cell r="C266" t="str">
            <v>FritsJurgens Set - System M+ 70 mm Class F - round - black</v>
          </cell>
          <cell r="D266">
            <v>1803.1</v>
          </cell>
          <cell r="E266">
            <v>7.1550000000000002</v>
          </cell>
          <cell r="F266" t="str">
            <v>kg</v>
          </cell>
          <cell r="G266">
            <v>13.4</v>
          </cell>
          <cell r="H266">
            <v>21.8</v>
          </cell>
          <cell r="I266">
            <v>35</v>
          </cell>
          <cell r="J266" t="str">
            <v>cm</v>
          </cell>
          <cell r="K266">
            <v>0</v>
          </cell>
          <cell r="L266" t="str">
            <v>pcs</v>
          </cell>
          <cell r="M266" t="str">
            <v>83026000</v>
          </cell>
          <cell r="N266">
            <v>5.2119999999999997</v>
          </cell>
          <cell r="O266" t="str">
            <v>EUR</v>
          </cell>
          <cell r="P266" t="str">
            <v>set</v>
          </cell>
          <cell r="Q266" t="str">
            <v>BP.M+.70.F.X.XX</v>
          </cell>
          <cell r="R266" t="str">
            <v>TP.X.70.G.X.XX</v>
          </cell>
          <cell r="S266" t="str">
            <v>MT.M+.Mount</v>
          </cell>
          <cell r="T266" t="str">
            <v>FP.M.X.X.R.BK</v>
          </cell>
          <cell r="U266" t="str">
            <v>CP.X.X.G.S.BK</v>
          </cell>
          <cell r="V266" t="str">
            <v>FJ.IN.ST.52pg</v>
          </cell>
          <cell r="W266" t="str">
            <v>FJ.Box.ST</v>
          </cell>
          <cell r="X266" t="str">
            <v>FJ.Box.SL</v>
          </cell>
        </row>
        <row r="267">
          <cell r="A267">
            <v>8720681611884</v>
          </cell>
          <cell r="B267" t="str">
            <v>ST.M+.70.F.R.SS</v>
          </cell>
          <cell r="C267" t="str">
            <v>FritsJurgens Set - System M+ 70 mm Class F - round - stainless steel</v>
          </cell>
          <cell r="D267">
            <v>1782.3</v>
          </cell>
          <cell r="E267">
            <v>7.1580000000000004</v>
          </cell>
          <cell r="F267" t="str">
            <v>kg</v>
          </cell>
          <cell r="G267">
            <v>13.4</v>
          </cell>
          <cell r="H267">
            <v>21.8</v>
          </cell>
          <cell r="I267">
            <v>35</v>
          </cell>
          <cell r="J267" t="str">
            <v>cm</v>
          </cell>
          <cell r="K267">
            <v>0</v>
          </cell>
          <cell r="L267" t="str">
            <v>pcs</v>
          </cell>
          <cell r="M267" t="str">
            <v>83026000</v>
          </cell>
          <cell r="N267">
            <v>5.2149999999999999</v>
          </cell>
          <cell r="O267" t="str">
            <v>EUR</v>
          </cell>
          <cell r="P267" t="str">
            <v>set</v>
          </cell>
          <cell r="Q267" t="str">
            <v>BP.M+.70.F.X.XX</v>
          </cell>
          <cell r="R267" t="str">
            <v>TP.X.70.G.X.XX</v>
          </cell>
          <cell r="S267" t="str">
            <v>MT.M+.Mount</v>
          </cell>
          <cell r="T267" t="str">
            <v>FP.M.X.X.R.SS</v>
          </cell>
          <cell r="U267" t="str">
            <v>CP.X.X.G.S.SS</v>
          </cell>
          <cell r="V267" t="str">
            <v>FJ.IN.ST.52pg</v>
          </cell>
          <cell r="W267" t="str">
            <v>FJ.Box.ST</v>
          </cell>
          <cell r="X267" t="str">
            <v>FJ.Box.SL</v>
          </cell>
        </row>
        <row r="268">
          <cell r="A268">
            <v>8720681608945</v>
          </cell>
          <cell r="B268" t="str">
            <v>ST.M+.70.F.S.BK</v>
          </cell>
          <cell r="C268" t="str">
            <v>FritsJurgens Set - System M+ 70 mm Class F - squared - black</v>
          </cell>
          <cell r="D268">
            <v>1789.5</v>
          </cell>
          <cell r="E268">
            <v>7.09</v>
          </cell>
          <cell r="F268" t="str">
            <v>kg</v>
          </cell>
          <cell r="G268">
            <v>13.4</v>
          </cell>
          <cell r="H268">
            <v>21.8</v>
          </cell>
          <cell r="I268">
            <v>35</v>
          </cell>
          <cell r="J268" t="str">
            <v>cm</v>
          </cell>
          <cell r="K268">
            <v>0</v>
          </cell>
          <cell r="L268" t="str">
            <v>pcs</v>
          </cell>
          <cell r="M268" t="str">
            <v>83026000</v>
          </cell>
          <cell r="N268">
            <v>5.141</v>
          </cell>
          <cell r="O268" t="str">
            <v>EUR</v>
          </cell>
          <cell r="P268" t="str">
            <v>set</v>
          </cell>
          <cell r="Q268" t="str">
            <v>BP.M+.70.F.X.XX</v>
          </cell>
          <cell r="R268" t="str">
            <v>TP.X.70.G.X.XX</v>
          </cell>
          <cell r="S268" t="str">
            <v>MT.M+.Mount</v>
          </cell>
          <cell r="T268" t="str">
            <v>FP.M.X.X.S.BK</v>
          </cell>
          <cell r="U268" t="str">
            <v>CP.X.X.G.S.BK</v>
          </cell>
          <cell r="V268" t="str">
            <v>FJ.IN.ST.52pg</v>
          </cell>
          <cell r="W268" t="str">
            <v>FJ.Box.ST</v>
          </cell>
          <cell r="X268" t="str">
            <v>FJ.Box.SL</v>
          </cell>
        </row>
        <row r="269">
          <cell r="A269">
            <v>8720681614748</v>
          </cell>
          <cell r="B269" t="str">
            <v>ST.M+.70.F.S.SS</v>
          </cell>
          <cell r="C269" t="str">
            <v>FritsJurgens Set - System M+ 70 mm Class F - squared - stainless steel</v>
          </cell>
          <cell r="D269">
            <v>1769.8</v>
          </cell>
          <cell r="E269">
            <v>7.09</v>
          </cell>
          <cell r="F269" t="str">
            <v>kg</v>
          </cell>
          <cell r="G269">
            <v>13.4</v>
          </cell>
          <cell r="H269">
            <v>21.8</v>
          </cell>
          <cell r="I269">
            <v>35</v>
          </cell>
          <cell r="J269" t="str">
            <v>cm</v>
          </cell>
          <cell r="K269">
            <v>0</v>
          </cell>
          <cell r="L269" t="str">
            <v>pcs</v>
          </cell>
          <cell r="M269" t="str">
            <v>83026000</v>
          </cell>
          <cell r="N269">
            <v>5.141</v>
          </cell>
          <cell r="O269" t="str">
            <v>EUR</v>
          </cell>
          <cell r="P269" t="str">
            <v>set</v>
          </cell>
          <cell r="Q269" t="str">
            <v>BP.M+.70.F.X.XX</v>
          </cell>
          <cell r="R269" t="str">
            <v>TP.X.70.G.X.XX</v>
          </cell>
          <cell r="S269" t="str">
            <v>MT.M+.Mount</v>
          </cell>
          <cell r="T269" t="str">
            <v>FP.M.X.X.S.SS</v>
          </cell>
          <cell r="U269" t="str">
            <v>CP.X.X.G.S.SS</v>
          </cell>
          <cell r="V269" t="str">
            <v>FJ.IN.ST.52pg</v>
          </cell>
          <cell r="W269" t="str">
            <v>FJ.Box.ST</v>
          </cell>
          <cell r="X269" t="str">
            <v>FJ.Box.SL</v>
          </cell>
        </row>
        <row r="270">
          <cell r="A270">
            <v>8720681616223</v>
          </cell>
          <cell r="B270" t="str">
            <v>ST.M+.70.F.FR.SS</v>
          </cell>
          <cell r="C270" t="str">
            <v>FritsJurgens Set - System M+ 70 mm Class F - Flush rounded - stainless steel</v>
          </cell>
          <cell r="D270">
            <v>1769.8</v>
          </cell>
          <cell r="E270">
            <v>7.0529999999999999</v>
          </cell>
          <cell r="F270" t="str">
            <v>kg</v>
          </cell>
          <cell r="G270">
            <v>13.4</v>
          </cell>
          <cell r="H270">
            <v>21.8</v>
          </cell>
          <cell r="I270">
            <v>35</v>
          </cell>
          <cell r="J270" t="str">
            <v>cm</v>
          </cell>
          <cell r="K270">
            <v>0</v>
          </cell>
          <cell r="L270" t="str">
            <v>pcs</v>
          </cell>
          <cell r="M270" t="str">
            <v>83026000</v>
          </cell>
          <cell r="N270">
            <v>5.12</v>
          </cell>
          <cell r="O270" t="str">
            <v>EUR</v>
          </cell>
          <cell r="P270" t="str">
            <v>set</v>
          </cell>
          <cell r="Q270" t="str">
            <v>BP.M+.70.F.X.XX</v>
          </cell>
          <cell r="R270" t="str">
            <v>TP.X.70.G.X.XX</v>
          </cell>
          <cell r="S270" t="str">
            <v>MT.M+.Mount</v>
          </cell>
          <cell r="T270" t="str">
            <v>FP.M.X.X.FR.SS</v>
          </cell>
          <cell r="U270" t="str">
            <v>CP.X.X.G.S.SS</v>
          </cell>
          <cell r="V270" t="str">
            <v>FJ.IN.ST.44pg</v>
          </cell>
          <cell r="W270" t="str">
            <v>FJ.Box.ST</v>
          </cell>
          <cell r="X270" t="str">
            <v>FJ.Box.SL</v>
          </cell>
        </row>
        <row r="271">
          <cell r="A271">
            <v>8720681608808</v>
          </cell>
          <cell r="B271" t="str">
            <v>ST.M+.70.F.FS.SS</v>
          </cell>
          <cell r="C271" t="str">
            <v>FritsJurgens Set - System M+ 70 mm Class F - Flush squared - stainless steel</v>
          </cell>
          <cell r="D271">
            <v>1769.8</v>
          </cell>
          <cell r="E271">
            <v>7.056</v>
          </cell>
          <cell r="F271" t="str">
            <v>kg</v>
          </cell>
          <cell r="G271">
            <v>13.4</v>
          </cell>
          <cell r="H271">
            <v>21.8</v>
          </cell>
          <cell r="I271">
            <v>35</v>
          </cell>
          <cell r="J271" t="str">
            <v>cm</v>
          </cell>
          <cell r="K271">
            <v>0</v>
          </cell>
          <cell r="L271" t="str">
            <v>pcs</v>
          </cell>
          <cell r="M271" t="str">
            <v>83026000</v>
          </cell>
          <cell r="N271">
            <v>5.1230000000000002</v>
          </cell>
          <cell r="O271" t="str">
            <v>EUR</v>
          </cell>
          <cell r="P271" t="str">
            <v>set</v>
          </cell>
          <cell r="Q271" t="str">
            <v>BP.M+.70.F.X.XX</v>
          </cell>
          <cell r="R271" t="str">
            <v>TP.X.70.G.X.XX</v>
          </cell>
          <cell r="S271" t="str">
            <v>MT.M+.Mount</v>
          </cell>
          <cell r="T271" t="str">
            <v>FP.M.X.X.FS.SS</v>
          </cell>
          <cell r="U271" t="str">
            <v>CP.X.X.G.S.SS</v>
          </cell>
          <cell r="V271" t="str">
            <v>FJ.IN.ST.44pg</v>
          </cell>
          <cell r="W271" t="str">
            <v>FJ.Box.ST</v>
          </cell>
          <cell r="X271" t="str">
            <v>FJ.Box.SL</v>
          </cell>
        </row>
        <row r="272">
          <cell r="A272">
            <v>8720681607221</v>
          </cell>
          <cell r="B272" t="str">
            <v>ST.M+.70.G.R.BK</v>
          </cell>
          <cell r="C272" t="str">
            <v>FritsJurgens Set - System M+ 70 mm Class G - round - black</v>
          </cell>
          <cell r="D272">
            <v>1960.2</v>
          </cell>
          <cell r="E272">
            <v>7.1550000000000002</v>
          </cell>
          <cell r="F272" t="str">
            <v>kg</v>
          </cell>
          <cell r="G272">
            <v>13.4</v>
          </cell>
          <cell r="H272">
            <v>21.8</v>
          </cell>
          <cell r="I272">
            <v>35</v>
          </cell>
          <cell r="J272" t="str">
            <v>cm</v>
          </cell>
          <cell r="K272">
            <v>0</v>
          </cell>
          <cell r="L272" t="str">
            <v>pcs</v>
          </cell>
          <cell r="M272" t="str">
            <v>83026000</v>
          </cell>
          <cell r="N272">
            <v>5.2119999999999997</v>
          </cell>
          <cell r="O272" t="str">
            <v>EUR</v>
          </cell>
          <cell r="P272" t="str">
            <v>set</v>
          </cell>
          <cell r="Q272" t="str">
            <v>BP.M+.70.G.X.XX</v>
          </cell>
          <cell r="R272" t="str">
            <v>TP.X.70.G.X.XX</v>
          </cell>
          <cell r="S272" t="str">
            <v>MT.M+.Mount</v>
          </cell>
          <cell r="T272" t="str">
            <v>FP.M.X.X.R.BK</v>
          </cell>
          <cell r="U272" t="str">
            <v>CP.X.X.G.S.BK</v>
          </cell>
          <cell r="V272" t="str">
            <v>FJ.IN.ST.52pg</v>
          </cell>
          <cell r="W272" t="str">
            <v>FJ.Box.ST</v>
          </cell>
          <cell r="X272" t="str">
            <v>FJ.Box.SL</v>
          </cell>
        </row>
        <row r="273">
          <cell r="A273">
            <v>8720681602417</v>
          </cell>
          <cell r="B273" t="str">
            <v>ST.M+.70.G.R.SS</v>
          </cell>
          <cell r="C273" t="str">
            <v>FritsJurgens Set - System M+ 70 mm Class G - round - stainless steel</v>
          </cell>
          <cell r="D273">
            <v>1939.4</v>
          </cell>
          <cell r="E273">
            <v>7.1580000000000004</v>
          </cell>
          <cell r="F273" t="str">
            <v>kg</v>
          </cell>
          <cell r="G273">
            <v>13.4</v>
          </cell>
          <cell r="H273">
            <v>21.8</v>
          </cell>
          <cell r="I273">
            <v>35</v>
          </cell>
          <cell r="J273" t="str">
            <v>cm</v>
          </cell>
          <cell r="K273">
            <v>0</v>
          </cell>
          <cell r="L273" t="str">
            <v>pcs</v>
          </cell>
          <cell r="M273" t="str">
            <v>83026000</v>
          </cell>
          <cell r="N273">
            <v>5.2149999999999999</v>
          </cell>
          <cell r="O273" t="str">
            <v>EUR</v>
          </cell>
          <cell r="P273" t="str">
            <v>set</v>
          </cell>
          <cell r="Q273" t="str">
            <v>BP.M+.70.G.X.XX</v>
          </cell>
          <cell r="R273" t="str">
            <v>TP.X.70.G.X.XX</v>
          </cell>
          <cell r="S273" t="str">
            <v>MT.M+.Mount</v>
          </cell>
          <cell r="T273" t="str">
            <v>FP.M.X.X.R.SS</v>
          </cell>
          <cell r="U273" t="str">
            <v>CP.X.X.G.S.SS</v>
          </cell>
          <cell r="V273" t="str">
            <v>FJ.IN.ST.52pg</v>
          </cell>
          <cell r="W273" t="str">
            <v>FJ.Box.ST</v>
          </cell>
          <cell r="X273" t="str">
            <v>FJ.Box.SL</v>
          </cell>
        </row>
        <row r="274">
          <cell r="A274">
            <v>8720681616643</v>
          </cell>
          <cell r="B274" t="str">
            <v>ST.M+.70.G.S.BK</v>
          </cell>
          <cell r="C274" t="str">
            <v>FritsJurgens Set - System M+ 70 mm Class G - squared - black</v>
          </cell>
          <cell r="D274">
            <v>1946.6</v>
          </cell>
          <cell r="E274">
            <v>7.09</v>
          </cell>
          <cell r="F274" t="str">
            <v>kg</v>
          </cell>
          <cell r="G274">
            <v>13.4</v>
          </cell>
          <cell r="H274">
            <v>21.8</v>
          </cell>
          <cell r="I274">
            <v>35</v>
          </cell>
          <cell r="J274" t="str">
            <v>cm</v>
          </cell>
          <cell r="K274">
            <v>0</v>
          </cell>
          <cell r="L274" t="str">
            <v>pcs</v>
          </cell>
          <cell r="M274" t="str">
            <v>83026000</v>
          </cell>
          <cell r="N274">
            <v>5.141</v>
          </cell>
          <cell r="O274" t="str">
            <v>EUR</v>
          </cell>
          <cell r="P274" t="str">
            <v>set</v>
          </cell>
          <cell r="Q274" t="str">
            <v>BP.M+.70.G.X.XX</v>
          </cell>
          <cell r="R274" t="str">
            <v>TP.X.70.G.X.XX</v>
          </cell>
          <cell r="S274" t="str">
            <v>MT.M+.Mount</v>
          </cell>
          <cell r="T274" t="str">
            <v>FP.M.X.X.S.BK</v>
          </cell>
          <cell r="U274" t="str">
            <v>CP.X.X.G.S.BK</v>
          </cell>
          <cell r="V274" t="str">
            <v>FJ.IN.ST.52pg</v>
          </cell>
          <cell r="W274" t="str">
            <v>FJ.Box.ST</v>
          </cell>
          <cell r="X274" t="str">
            <v>FJ.Box.SL</v>
          </cell>
        </row>
        <row r="275">
          <cell r="A275">
            <v>8720681615226</v>
          </cell>
          <cell r="B275" t="str">
            <v>ST.M+.70.G.S.SS</v>
          </cell>
          <cell r="C275" t="str">
            <v>FritsJurgens Set - System M+ 70 mm Class G - squared - stainless steel</v>
          </cell>
          <cell r="D275">
            <v>1926.9</v>
          </cell>
          <cell r="E275">
            <v>7.09</v>
          </cell>
          <cell r="F275" t="str">
            <v>kg</v>
          </cell>
          <cell r="G275">
            <v>13.4</v>
          </cell>
          <cell r="H275">
            <v>21.8</v>
          </cell>
          <cell r="I275">
            <v>35</v>
          </cell>
          <cell r="J275" t="str">
            <v>cm</v>
          </cell>
          <cell r="K275">
            <v>0</v>
          </cell>
          <cell r="L275" t="str">
            <v>pcs</v>
          </cell>
          <cell r="M275" t="str">
            <v>83026000</v>
          </cell>
          <cell r="N275">
            <v>5.141</v>
          </cell>
          <cell r="O275" t="str">
            <v>EUR</v>
          </cell>
          <cell r="P275" t="str">
            <v>set</v>
          </cell>
          <cell r="Q275" t="str">
            <v>BP.M+.70.G.X.XX</v>
          </cell>
          <cell r="R275" t="str">
            <v>TP.X.70.G.X.XX</v>
          </cell>
          <cell r="S275" t="str">
            <v>MT.M+.Mount</v>
          </cell>
          <cell r="T275" t="str">
            <v>FP.M.X.X.S.SS</v>
          </cell>
          <cell r="U275" t="str">
            <v>CP.X.X.G.S.SS</v>
          </cell>
          <cell r="V275" t="str">
            <v>FJ.IN.ST.52pg</v>
          </cell>
          <cell r="W275" t="str">
            <v>FJ.Box.ST</v>
          </cell>
          <cell r="X275" t="str">
            <v>FJ.Box.SL</v>
          </cell>
        </row>
        <row r="276">
          <cell r="A276">
            <v>8720681611433</v>
          </cell>
          <cell r="B276" t="str">
            <v>ST.M+.70.G.FR.SS</v>
          </cell>
          <cell r="C276" t="str">
            <v>FritsJurgens Set - System M+ 70 mm Class G - Flush rounded - stainless steel</v>
          </cell>
          <cell r="D276">
            <v>1926.9</v>
          </cell>
          <cell r="E276">
            <v>7.0529999999999999</v>
          </cell>
          <cell r="F276" t="str">
            <v>kg</v>
          </cell>
          <cell r="G276">
            <v>13.4</v>
          </cell>
          <cell r="H276">
            <v>21.8</v>
          </cell>
          <cell r="I276">
            <v>35</v>
          </cell>
          <cell r="J276" t="str">
            <v>cm</v>
          </cell>
          <cell r="K276">
            <v>0</v>
          </cell>
          <cell r="L276" t="str">
            <v>pcs</v>
          </cell>
          <cell r="M276" t="str">
            <v>83026000</v>
          </cell>
          <cell r="N276">
            <v>5.12</v>
          </cell>
          <cell r="O276" t="str">
            <v>EUR</v>
          </cell>
          <cell r="P276" t="str">
            <v>set</v>
          </cell>
          <cell r="Q276" t="str">
            <v>BP.M+.70.G.X.XX</v>
          </cell>
          <cell r="R276" t="str">
            <v>TP.X.70.G.X.XX</v>
          </cell>
          <cell r="S276" t="str">
            <v>MT.M+.Mount</v>
          </cell>
          <cell r="T276" t="str">
            <v>FP.M.X.X.FR.SS</v>
          </cell>
          <cell r="U276" t="str">
            <v>CP.X.X.G.S.SS</v>
          </cell>
          <cell r="V276" t="str">
            <v>FJ.IN.ST.44pg</v>
          </cell>
          <cell r="W276" t="str">
            <v>FJ.Box.ST</v>
          </cell>
          <cell r="X276" t="str">
            <v>FJ.Box.SL</v>
          </cell>
        </row>
        <row r="277">
          <cell r="A277">
            <v>8720681601588</v>
          </cell>
          <cell r="B277" t="str">
            <v>ST.M+.70.G.FS.SS</v>
          </cell>
          <cell r="C277" t="str">
            <v>FritsJurgens Set - System M+ 70 mm Class G - Flush squared - stainless steel</v>
          </cell>
          <cell r="D277">
            <v>1926.9</v>
          </cell>
          <cell r="E277">
            <v>7.056</v>
          </cell>
          <cell r="F277" t="str">
            <v>kg</v>
          </cell>
          <cell r="G277">
            <v>13.4</v>
          </cell>
          <cell r="H277">
            <v>21.8</v>
          </cell>
          <cell r="I277">
            <v>35</v>
          </cell>
          <cell r="J277" t="str">
            <v>cm</v>
          </cell>
          <cell r="K277">
            <v>0</v>
          </cell>
          <cell r="L277" t="str">
            <v>pcs</v>
          </cell>
          <cell r="M277" t="str">
            <v>83026000</v>
          </cell>
          <cell r="N277">
            <v>5.1230000000000002</v>
          </cell>
          <cell r="O277" t="str">
            <v>EUR</v>
          </cell>
          <cell r="P277" t="str">
            <v>set</v>
          </cell>
          <cell r="Q277" t="str">
            <v>BP.M+.70.G.X.XX</v>
          </cell>
          <cell r="R277" t="str">
            <v>TP.X.70.G.X.XX</v>
          </cell>
          <cell r="S277" t="str">
            <v>MT.M+.Mount</v>
          </cell>
          <cell r="T277" t="str">
            <v>FP.M.X.X.FS.SS</v>
          </cell>
          <cell r="U277" t="str">
            <v>CP.X.X.G.S.SS</v>
          </cell>
          <cell r="V277" t="str">
            <v>FJ.IN.ST.44pg</v>
          </cell>
          <cell r="W277" t="str">
            <v>FJ.Box.ST</v>
          </cell>
          <cell r="X277" t="str">
            <v>FJ.Box.SL</v>
          </cell>
        </row>
        <row r="278">
          <cell r="A278">
            <v>8720681614120</v>
          </cell>
          <cell r="B278" t="str">
            <v>ST.M+.TP-R.AA.R.BK</v>
          </cell>
          <cell r="C278" t="str">
            <v>FritsJurgens Set - System M+ TP-R Class AA - round - black</v>
          </cell>
          <cell r="D278">
            <v>1135.8</v>
          </cell>
          <cell r="E278">
            <v>6.3339999999999996</v>
          </cell>
          <cell r="F278" t="str">
            <v>kg</v>
          </cell>
          <cell r="G278">
            <v>13.4</v>
          </cell>
          <cell r="H278">
            <v>21.8</v>
          </cell>
          <cell r="I278">
            <v>35</v>
          </cell>
          <cell r="J278" t="str">
            <v>cm</v>
          </cell>
          <cell r="K278">
            <v>0</v>
          </cell>
          <cell r="L278" t="str">
            <v>pcs</v>
          </cell>
          <cell r="M278" t="str">
            <v>83026000</v>
          </cell>
          <cell r="N278">
            <v>4.3490000000000002</v>
          </cell>
          <cell r="O278" t="str">
            <v>EUR</v>
          </cell>
          <cell r="P278" t="str">
            <v>set</v>
          </cell>
          <cell r="Q278" t="str">
            <v>BP.M+.70.AA.X.XX</v>
          </cell>
          <cell r="R278" t="str">
            <v>TP.X.TP-R.G.X.BK</v>
          </cell>
          <cell r="S278" t="str">
            <v>MT.M+.Mount</v>
          </cell>
          <cell r="T278" t="str">
            <v>FP.M.X.X.R.BK</v>
          </cell>
          <cell r="U278" t="str">
            <v>CP.X.X.G.N.SS</v>
          </cell>
          <cell r="V278" t="str">
            <v>FJ.IN.ST.48pg</v>
          </cell>
          <cell r="W278" t="str">
            <v>FJ.Box.ST</v>
          </cell>
          <cell r="X278" t="str">
            <v>FJ.Box.SL</v>
          </cell>
        </row>
        <row r="279">
          <cell r="A279">
            <v>8720681616209</v>
          </cell>
          <cell r="B279" t="str">
            <v>ST.M+.TP-R.AA.R.BK-WT</v>
          </cell>
          <cell r="C279" t="str">
            <v>FritsJurgens Set - System M+ TP-R Class AA - round - black floor plate+white cover plate</v>
          </cell>
          <cell r="D279">
            <v>1135.8</v>
          </cell>
          <cell r="E279">
            <v>6.3339999999999996</v>
          </cell>
          <cell r="F279" t="str">
            <v>kg</v>
          </cell>
          <cell r="G279">
            <v>13.4</v>
          </cell>
          <cell r="H279">
            <v>21.8</v>
          </cell>
          <cell r="I279">
            <v>35</v>
          </cell>
          <cell r="J279" t="str">
            <v>cm</v>
          </cell>
          <cell r="K279">
            <v>0</v>
          </cell>
          <cell r="L279" t="str">
            <v>pcs</v>
          </cell>
          <cell r="M279" t="str">
            <v>83026000</v>
          </cell>
          <cell r="N279">
            <v>4.3490000000000002</v>
          </cell>
          <cell r="O279" t="str">
            <v>EUR</v>
          </cell>
          <cell r="P279" t="str">
            <v>set</v>
          </cell>
          <cell r="Q279" t="str">
            <v>BP.M+.70.AA.X.XX</v>
          </cell>
          <cell r="R279" t="str">
            <v>TP.X.TP-R.G.X.WT</v>
          </cell>
          <cell r="S279" t="str">
            <v>MT.M+.Mount</v>
          </cell>
          <cell r="T279" t="str">
            <v>FP.M.X.X.R.BK</v>
          </cell>
          <cell r="U279" t="str">
            <v>CP.X.X.G.N.SS</v>
          </cell>
          <cell r="V279" t="str">
            <v>FJ.IN.ST.48pg</v>
          </cell>
          <cell r="W279" t="str">
            <v>FJ.Box.ST</v>
          </cell>
          <cell r="X279" t="str">
            <v>FJ.Box.SL</v>
          </cell>
        </row>
        <row r="280">
          <cell r="A280">
            <v>8720681616261</v>
          </cell>
          <cell r="B280" t="str">
            <v>ST.M+.TP-R.AA.R.SS-WT</v>
          </cell>
          <cell r="C280" t="str">
            <v>FritsJurgens Set - System M+ TP-R Class AA - round - stainless steel floor plate+white cover plate</v>
          </cell>
          <cell r="D280">
            <v>1122.2</v>
          </cell>
          <cell r="E280">
            <v>6.3369999999999997</v>
          </cell>
          <cell r="F280" t="str">
            <v>kg</v>
          </cell>
          <cell r="G280">
            <v>13.4</v>
          </cell>
          <cell r="H280">
            <v>21.8</v>
          </cell>
          <cell r="I280">
            <v>35</v>
          </cell>
          <cell r="J280" t="str">
            <v>cm</v>
          </cell>
          <cell r="K280">
            <v>0</v>
          </cell>
          <cell r="L280" t="str">
            <v>pcs</v>
          </cell>
          <cell r="M280" t="str">
            <v>83026000</v>
          </cell>
          <cell r="N280">
            <v>4.3520000000000003</v>
          </cell>
          <cell r="O280" t="str">
            <v>EUR</v>
          </cell>
          <cell r="P280" t="str">
            <v>set</v>
          </cell>
          <cell r="Q280" t="str">
            <v>BP.M+.70.AA.X.XX</v>
          </cell>
          <cell r="R280" t="str">
            <v>TP.X.TP-R.G.X.WT</v>
          </cell>
          <cell r="S280" t="str">
            <v>MT.M+.Mount</v>
          </cell>
          <cell r="T280" t="str">
            <v>FP.M.X.X.R.SS</v>
          </cell>
          <cell r="U280" t="str">
            <v>CP.X.X.G.N.SS</v>
          </cell>
          <cell r="V280" t="str">
            <v>FJ.IN.ST.48pg</v>
          </cell>
          <cell r="W280" t="str">
            <v>FJ.Box.ST</v>
          </cell>
          <cell r="X280" t="str">
            <v>FJ.Box.SL</v>
          </cell>
        </row>
        <row r="281">
          <cell r="A281">
            <v>8720681616193</v>
          </cell>
          <cell r="B281" t="str">
            <v>ST.M+.TP-R.AA.R.BK-SS</v>
          </cell>
          <cell r="C281" t="str">
            <v>FritsJurgens Set - System M+ TP-R Class AA - round - black floor plate+stainless steel cover plate</v>
          </cell>
          <cell r="D281">
            <v>1135.8</v>
          </cell>
          <cell r="E281">
            <v>6.3339999999999996</v>
          </cell>
          <cell r="F281" t="str">
            <v>kg</v>
          </cell>
          <cell r="G281">
            <v>13.4</v>
          </cell>
          <cell r="H281">
            <v>21.8</v>
          </cell>
          <cell r="I281">
            <v>35</v>
          </cell>
          <cell r="J281" t="str">
            <v>cm</v>
          </cell>
          <cell r="K281">
            <v>0</v>
          </cell>
          <cell r="L281" t="str">
            <v>pcs</v>
          </cell>
          <cell r="M281" t="str">
            <v>83026000</v>
          </cell>
          <cell r="N281">
            <v>4.3490000000000002</v>
          </cell>
          <cell r="O281" t="str">
            <v>EUR</v>
          </cell>
          <cell r="P281" t="str">
            <v>set</v>
          </cell>
          <cell r="Q281" t="str">
            <v>BP.M+.70.AA.X.XX</v>
          </cell>
          <cell r="R281" t="str">
            <v>TP.X.TP-R.G.X.SS</v>
          </cell>
          <cell r="S281" t="str">
            <v>MT.M+.Mount</v>
          </cell>
          <cell r="T281" t="str">
            <v>FP.M.X.X.R.BK</v>
          </cell>
          <cell r="U281" t="str">
            <v>CP.X.X.G.N.SS</v>
          </cell>
          <cell r="V281" t="str">
            <v>FJ.IN.ST.48pg</v>
          </cell>
          <cell r="W281" t="str">
            <v>FJ.Box.ST</v>
          </cell>
          <cell r="X281" t="str">
            <v>FJ.Box.SL</v>
          </cell>
        </row>
        <row r="282">
          <cell r="A282">
            <v>8720681616230</v>
          </cell>
          <cell r="B282" t="str">
            <v>ST.M+.TP-R.AA.R.SS-BK</v>
          </cell>
          <cell r="C282" t="str">
            <v>FritsJurgens Set - System M+ TP-R Class AA - round - stainless steel floor plate+black cover plate</v>
          </cell>
          <cell r="D282">
            <v>1122.2</v>
          </cell>
          <cell r="E282">
            <v>6.3369999999999997</v>
          </cell>
          <cell r="F282" t="str">
            <v>kg</v>
          </cell>
          <cell r="G282">
            <v>13.4</v>
          </cell>
          <cell r="H282">
            <v>21.8</v>
          </cell>
          <cell r="I282">
            <v>35</v>
          </cell>
          <cell r="J282" t="str">
            <v>cm</v>
          </cell>
          <cell r="K282">
            <v>0</v>
          </cell>
          <cell r="L282" t="str">
            <v>pcs</v>
          </cell>
          <cell r="M282" t="str">
            <v>83026000</v>
          </cell>
          <cell r="N282">
            <v>4.3520000000000003</v>
          </cell>
          <cell r="O282" t="str">
            <v>EUR</v>
          </cell>
          <cell r="P282" t="str">
            <v>set</v>
          </cell>
          <cell r="Q282" t="str">
            <v>BP.M+.70.AA.X.XX</v>
          </cell>
          <cell r="R282" t="str">
            <v>TP.X.TP-R.G.X.BK</v>
          </cell>
          <cell r="S282" t="str">
            <v>MT.M+.Mount</v>
          </cell>
          <cell r="T282" t="str">
            <v>FP.M.X.X.R.SS</v>
          </cell>
          <cell r="U282" t="str">
            <v>CP.X.X.G.N.SS</v>
          </cell>
          <cell r="V282" t="str">
            <v>FJ.IN.ST.48pg</v>
          </cell>
          <cell r="W282" t="str">
            <v>FJ.Box.ST</v>
          </cell>
          <cell r="X282" t="str">
            <v>FJ.Box.SL</v>
          </cell>
        </row>
        <row r="283">
          <cell r="A283">
            <v>8720681616216</v>
          </cell>
          <cell r="B283" t="str">
            <v>ST.M+.TP-R.AA.R.SS</v>
          </cell>
          <cell r="C283" t="str">
            <v>FritsJurgens Set - System M+ TP-R Class AA - round - stainless steel</v>
          </cell>
          <cell r="D283">
            <v>1122.2</v>
          </cell>
          <cell r="E283">
            <v>6.3369999999999997</v>
          </cell>
          <cell r="F283" t="str">
            <v>kg</v>
          </cell>
          <cell r="G283">
            <v>13.4</v>
          </cell>
          <cell r="H283">
            <v>21.8</v>
          </cell>
          <cell r="I283">
            <v>35</v>
          </cell>
          <cell r="J283" t="str">
            <v>cm</v>
          </cell>
          <cell r="K283">
            <v>0</v>
          </cell>
          <cell r="L283" t="str">
            <v>pcs</v>
          </cell>
          <cell r="M283" t="str">
            <v>83026000</v>
          </cell>
          <cell r="N283">
            <v>4.3520000000000003</v>
          </cell>
          <cell r="O283" t="str">
            <v>EUR</v>
          </cell>
          <cell r="P283" t="str">
            <v>set</v>
          </cell>
          <cell r="Q283" t="str">
            <v>BP.M+.70.AA.X.XX</v>
          </cell>
          <cell r="R283" t="str">
            <v>TP.X.TP-R.G.X.SS</v>
          </cell>
          <cell r="S283" t="str">
            <v>MT.M+.Mount</v>
          </cell>
          <cell r="T283" t="str">
            <v>FP.M.X.X.R.SS</v>
          </cell>
          <cell r="U283" t="str">
            <v>CP.X.X.G.N.SS</v>
          </cell>
          <cell r="V283" t="str">
            <v>FJ.IN.ST.48pg</v>
          </cell>
          <cell r="W283" t="str">
            <v>FJ.Box.ST</v>
          </cell>
          <cell r="X283" t="str">
            <v>FJ.Box.SL</v>
          </cell>
        </row>
        <row r="284">
          <cell r="A284">
            <v>8720681616278</v>
          </cell>
          <cell r="B284" t="str">
            <v>ST.M+.TP-R.AA.S.BK</v>
          </cell>
          <cell r="C284" t="str">
            <v>FritsJurgens Set - System M+ TP-R Class AA - squared - black</v>
          </cell>
          <cell r="D284">
            <v>1122.2</v>
          </cell>
          <cell r="E284">
            <v>6.274</v>
          </cell>
          <cell r="F284" t="str">
            <v>kg</v>
          </cell>
          <cell r="G284">
            <v>13.4</v>
          </cell>
          <cell r="H284">
            <v>21.8</v>
          </cell>
          <cell r="I284">
            <v>35</v>
          </cell>
          <cell r="J284" t="str">
            <v>cm</v>
          </cell>
          <cell r="K284">
            <v>0</v>
          </cell>
          <cell r="L284" t="str">
            <v>pcs</v>
          </cell>
          <cell r="M284" t="str">
            <v>83026000</v>
          </cell>
          <cell r="N284">
            <v>4.2779999999999996</v>
          </cell>
          <cell r="O284" t="str">
            <v>EUR</v>
          </cell>
          <cell r="P284" t="str">
            <v>set</v>
          </cell>
          <cell r="Q284" t="str">
            <v>BP.M+.70.AA.X.XX</v>
          </cell>
          <cell r="R284" t="str">
            <v>TP.X.TP-R.G.X.BK</v>
          </cell>
          <cell r="S284" t="str">
            <v>MT.M+.Mount</v>
          </cell>
          <cell r="T284" t="str">
            <v>FP.M.X.X.S.BK</v>
          </cell>
          <cell r="U284" t="str">
            <v>CP.X.X.G.N.SS</v>
          </cell>
          <cell r="V284" t="str">
            <v>FJ.IN.ST.52pg</v>
          </cell>
          <cell r="W284" t="str">
            <v>FJ.Box.ST</v>
          </cell>
          <cell r="X284" t="str">
            <v>FJ.Box.SL</v>
          </cell>
        </row>
        <row r="285">
          <cell r="A285">
            <v>8720681616315</v>
          </cell>
          <cell r="B285" t="str">
            <v>ST.M+.TP-R.AA.S.BK-WT</v>
          </cell>
          <cell r="C285" t="str">
            <v>FritsJurgens Set - System M+ TP-R Class AA - squared - black floor plate+white cover plate</v>
          </cell>
          <cell r="D285">
            <v>1122.2</v>
          </cell>
          <cell r="E285">
            <v>6.274</v>
          </cell>
          <cell r="F285" t="str">
            <v>kg</v>
          </cell>
          <cell r="G285">
            <v>13.4</v>
          </cell>
          <cell r="H285">
            <v>21.8</v>
          </cell>
          <cell r="I285">
            <v>35</v>
          </cell>
          <cell r="J285" t="str">
            <v>cm</v>
          </cell>
          <cell r="K285">
            <v>0</v>
          </cell>
          <cell r="L285" t="str">
            <v>pcs</v>
          </cell>
          <cell r="M285" t="str">
            <v>83026000</v>
          </cell>
          <cell r="N285">
            <v>4.2779999999999996</v>
          </cell>
          <cell r="O285" t="str">
            <v>EUR</v>
          </cell>
          <cell r="P285" t="str">
            <v>set</v>
          </cell>
          <cell r="Q285" t="str">
            <v>BP.M+.70.AA.X.XX</v>
          </cell>
          <cell r="R285" t="str">
            <v>TP.X.TP-R.G.X.WT</v>
          </cell>
          <cell r="S285" t="str">
            <v>MT.M+.Mount</v>
          </cell>
          <cell r="T285" t="str">
            <v>FP.M.X.X.S.BK</v>
          </cell>
          <cell r="U285" t="str">
            <v>CP.X.X.G.N.SS</v>
          </cell>
          <cell r="V285" t="str">
            <v>FJ.IN.ST.52pg</v>
          </cell>
          <cell r="W285" t="str">
            <v>FJ.Box.ST</v>
          </cell>
          <cell r="X285" t="str">
            <v>FJ.Box.SL</v>
          </cell>
        </row>
        <row r="286">
          <cell r="A286">
            <v>8720681616360</v>
          </cell>
          <cell r="B286" t="str">
            <v>ST.M+.TP-R.AA.S.SS-WT</v>
          </cell>
          <cell r="C286" t="str">
            <v>FritsJurgens Set - System M+ TP-R Class AA - squared - stainless steel floor plate+white cover plate</v>
          </cell>
          <cell r="D286">
            <v>1109.7</v>
          </cell>
          <cell r="E286">
            <v>6.274</v>
          </cell>
          <cell r="F286" t="str">
            <v>kg</v>
          </cell>
          <cell r="G286">
            <v>13.4</v>
          </cell>
          <cell r="H286">
            <v>21.8</v>
          </cell>
          <cell r="I286">
            <v>35</v>
          </cell>
          <cell r="J286" t="str">
            <v>cm</v>
          </cell>
          <cell r="K286">
            <v>0</v>
          </cell>
          <cell r="L286" t="str">
            <v>pcs</v>
          </cell>
          <cell r="M286" t="str">
            <v>83026000</v>
          </cell>
          <cell r="N286">
            <v>4.2779999999999996</v>
          </cell>
          <cell r="O286" t="str">
            <v>EUR</v>
          </cell>
          <cell r="P286" t="str">
            <v>set</v>
          </cell>
          <cell r="Q286" t="str">
            <v>BP.M+.70.AA.X.XX</v>
          </cell>
          <cell r="R286" t="str">
            <v>TP.X.TP-R.G.X.WT</v>
          </cell>
          <cell r="S286" t="str">
            <v>MT.M+.Mount</v>
          </cell>
          <cell r="T286" t="str">
            <v>FP.M.X.X.S.SS</v>
          </cell>
          <cell r="U286" t="str">
            <v>CP.X.X.G.N.SS</v>
          </cell>
          <cell r="V286" t="str">
            <v>FJ.IN.ST.52pg</v>
          </cell>
          <cell r="W286" t="str">
            <v>FJ.Box.ST</v>
          </cell>
          <cell r="X286" t="str">
            <v>FJ.Box.SL</v>
          </cell>
        </row>
        <row r="287">
          <cell r="A287">
            <v>8720681616308</v>
          </cell>
          <cell r="B287" t="str">
            <v>ST.M+.TP-R.AA.S.BK-SS</v>
          </cell>
          <cell r="C287" t="str">
            <v>FritsJurgens Set - System M+ TP-R Class AA - squared - black floor plate+stainless steel cover plate</v>
          </cell>
          <cell r="D287">
            <v>1122.2</v>
          </cell>
          <cell r="E287">
            <v>6.274</v>
          </cell>
          <cell r="F287" t="str">
            <v>kg</v>
          </cell>
          <cell r="G287">
            <v>13.4</v>
          </cell>
          <cell r="H287">
            <v>21.8</v>
          </cell>
          <cell r="I287">
            <v>35</v>
          </cell>
          <cell r="J287" t="str">
            <v>cm</v>
          </cell>
          <cell r="K287">
            <v>0</v>
          </cell>
          <cell r="L287" t="str">
            <v>pcs</v>
          </cell>
          <cell r="M287" t="str">
            <v>83026000</v>
          </cell>
          <cell r="N287">
            <v>4.2779999999999996</v>
          </cell>
          <cell r="O287" t="str">
            <v>EUR</v>
          </cell>
          <cell r="P287" t="str">
            <v>set</v>
          </cell>
          <cell r="Q287" t="str">
            <v>BP.M+.70.AA.X.XX</v>
          </cell>
          <cell r="R287" t="str">
            <v>TP.X.TP-R.G.X.SS</v>
          </cell>
          <cell r="S287" t="str">
            <v>MT.M+.Mount</v>
          </cell>
          <cell r="T287" t="str">
            <v>FP.M.X.X.S.BK</v>
          </cell>
          <cell r="U287" t="str">
            <v>CP.X.X.G.N.SS</v>
          </cell>
          <cell r="V287" t="str">
            <v>FJ.IN.ST.52pg</v>
          </cell>
          <cell r="W287" t="str">
            <v>FJ.Box.ST</v>
          </cell>
          <cell r="X287" t="str">
            <v>FJ.Box.SL</v>
          </cell>
        </row>
        <row r="288">
          <cell r="A288">
            <v>8720681616353</v>
          </cell>
          <cell r="B288" t="str">
            <v>ST.M+.TP-R.AA.S.SS-BK</v>
          </cell>
          <cell r="C288" t="str">
            <v>FritsJurgens Set - System M+ TP-R Class AA - squared - stainless steel floor plate+black cover plate</v>
          </cell>
          <cell r="D288">
            <v>1109.7</v>
          </cell>
          <cell r="E288">
            <v>6.274</v>
          </cell>
          <cell r="F288" t="str">
            <v>kg</v>
          </cell>
          <cell r="G288">
            <v>13.4</v>
          </cell>
          <cell r="H288">
            <v>21.8</v>
          </cell>
          <cell r="I288">
            <v>35</v>
          </cell>
          <cell r="J288" t="str">
            <v>cm</v>
          </cell>
          <cell r="K288">
            <v>0</v>
          </cell>
          <cell r="L288" t="str">
            <v>pcs</v>
          </cell>
          <cell r="M288" t="str">
            <v>83026000</v>
          </cell>
          <cell r="N288">
            <v>4.2779999999999996</v>
          </cell>
          <cell r="O288" t="str">
            <v>EUR</v>
          </cell>
          <cell r="P288" t="str">
            <v>set</v>
          </cell>
          <cell r="Q288" t="str">
            <v>BP.M+.70.AA.X.XX</v>
          </cell>
          <cell r="R288" t="str">
            <v>TP.X.TP-R.G.X.BK</v>
          </cell>
          <cell r="S288" t="str">
            <v>MT.M+.Mount</v>
          </cell>
          <cell r="T288" t="str">
            <v>FP.M.X.X.S.SS</v>
          </cell>
          <cell r="U288" t="str">
            <v>CP.X.X.G.N.SS</v>
          </cell>
          <cell r="V288" t="str">
            <v>FJ.IN.ST.52pg</v>
          </cell>
          <cell r="W288" t="str">
            <v>FJ.Box.ST</v>
          </cell>
          <cell r="X288" t="str">
            <v>FJ.Box.SL</v>
          </cell>
        </row>
        <row r="289">
          <cell r="A289">
            <v>8720681616322</v>
          </cell>
          <cell r="B289" t="str">
            <v>ST.M+.TP-R.AA.S.SS</v>
          </cell>
          <cell r="C289" t="str">
            <v>FritsJurgens Set - System M+ TP-R Class AA - squared - stainless steel</v>
          </cell>
          <cell r="D289">
            <v>1109.7</v>
          </cell>
          <cell r="E289">
            <v>6.274</v>
          </cell>
          <cell r="F289" t="str">
            <v>kg</v>
          </cell>
          <cell r="G289">
            <v>13.4</v>
          </cell>
          <cell r="H289">
            <v>21.8</v>
          </cell>
          <cell r="I289">
            <v>35</v>
          </cell>
          <cell r="J289" t="str">
            <v>cm</v>
          </cell>
          <cell r="K289">
            <v>0</v>
          </cell>
          <cell r="L289" t="str">
            <v>pcs</v>
          </cell>
          <cell r="M289" t="str">
            <v>83026000</v>
          </cell>
          <cell r="N289">
            <v>4.2779999999999996</v>
          </cell>
          <cell r="O289" t="str">
            <v>EUR</v>
          </cell>
          <cell r="P289" t="str">
            <v>set</v>
          </cell>
          <cell r="Q289" t="str">
            <v>BP.M+.70.AA.X.XX</v>
          </cell>
          <cell r="R289" t="str">
            <v>TP.X.TP-R.G.X.SS</v>
          </cell>
          <cell r="S289" t="str">
            <v>MT.M+.Mount</v>
          </cell>
          <cell r="T289" t="str">
            <v>FP.M.X.X.S.SS</v>
          </cell>
          <cell r="U289" t="str">
            <v>CP.X.X.G.N.SS</v>
          </cell>
          <cell r="V289" t="str">
            <v>FJ.IN.ST.52pg</v>
          </cell>
          <cell r="W289" t="str">
            <v>FJ.Box.ST</v>
          </cell>
          <cell r="X289" t="str">
            <v>FJ.Box.SL</v>
          </cell>
        </row>
        <row r="290">
          <cell r="A290">
            <v>8720681614052</v>
          </cell>
          <cell r="B290" t="str">
            <v>ST.M+.TP-R.AA.FR.SS-WT</v>
          </cell>
          <cell r="C290" t="str">
            <v>FritsJurgens Set - System M+ TP-R Class AA - Flush rounded - stainless steel floor plate+white cover plate</v>
          </cell>
          <cell r="D290">
            <v>1109.7</v>
          </cell>
          <cell r="E290">
            <v>6.2370000000000001</v>
          </cell>
          <cell r="F290" t="str">
            <v>kg</v>
          </cell>
          <cell r="G290">
            <v>13.4</v>
          </cell>
          <cell r="H290">
            <v>21.8</v>
          </cell>
          <cell r="I290">
            <v>35</v>
          </cell>
          <cell r="J290" t="str">
            <v>cm</v>
          </cell>
          <cell r="K290">
            <v>0</v>
          </cell>
          <cell r="L290" t="str">
            <v>pcs</v>
          </cell>
          <cell r="M290" t="str">
            <v>83026000</v>
          </cell>
          <cell r="N290">
            <v>4.2569999999999997</v>
          </cell>
          <cell r="O290" t="str">
            <v>EUR</v>
          </cell>
          <cell r="P290" t="str">
            <v>set</v>
          </cell>
          <cell r="Q290" t="str">
            <v>BP.M+.70.AA.X.XX</v>
          </cell>
          <cell r="R290" t="str">
            <v>TP.X.TP-R.G.X.WT</v>
          </cell>
          <cell r="S290" t="str">
            <v>MT.M+.Mount</v>
          </cell>
          <cell r="T290" t="str">
            <v>FP.M.X.X.FR.SS</v>
          </cell>
          <cell r="U290" t="str">
            <v>CP.X.X.G.N.SS</v>
          </cell>
          <cell r="V290" t="str">
            <v>FJ.IN.ST.44pg</v>
          </cell>
          <cell r="W290" t="str">
            <v>FJ.Box.ST</v>
          </cell>
          <cell r="X290" t="str">
            <v>FJ.Box.SL</v>
          </cell>
        </row>
        <row r="291">
          <cell r="A291">
            <v>8720681600031</v>
          </cell>
          <cell r="B291" t="str">
            <v>ST.M+.TP-R.AA.FR.SS-BK</v>
          </cell>
          <cell r="C291" t="str">
            <v>FritsJurgens Set - System M+ TP-R Class AA - Flush rounded - stainless steel floor plate+black cover plate</v>
          </cell>
          <cell r="D291">
            <v>1109.7</v>
          </cell>
          <cell r="E291">
            <v>6.2370000000000001</v>
          </cell>
          <cell r="F291" t="str">
            <v>kg</v>
          </cell>
          <cell r="G291">
            <v>13.4</v>
          </cell>
          <cell r="H291">
            <v>21.8</v>
          </cell>
          <cell r="I291">
            <v>35</v>
          </cell>
          <cell r="J291" t="str">
            <v>cm</v>
          </cell>
          <cell r="K291">
            <v>0</v>
          </cell>
          <cell r="L291" t="str">
            <v>pcs</v>
          </cell>
          <cell r="M291" t="str">
            <v>83026000</v>
          </cell>
          <cell r="N291">
            <v>4.2569999999999997</v>
          </cell>
          <cell r="O291" t="str">
            <v>EUR</v>
          </cell>
          <cell r="P291" t="str">
            <v>set</v>
          </cell>
          <cell r="Q291" t="str">
            <v>BP.M+.70.AA.X.XX</v>
          </cell>
          <cell r="R291" t="str">
            <v>TP.X.TP-R.G.X.BK</v>
          </cell>
          <cell r="S291" t="str">
            <v>MT.M+.Mount</v>
          </cell>
          <cell r="T291" t="str">
            <v>FP.M.X.X.FR.SS</v>
          </cell>
          <cell r="U291" t="str">
            <v>CP.X.X.G.N.SS</v>
          </cell>
          <cell r="V291" t="str">
            <v>FJ.IN.ST.44pg</v>
          </cell>
          <cell r="W291" t="str">
            <v>FJ.Box.ST</v>
          </cell>
          <cell r="X291" t="str">
            <v>FJ.Box.SL</v>
          </cell>
        </row>
        <row r="292">
          <cell r="A292">
            <v>8719325751758</v>
          </cell>
          <cell r="B292" t="str">
            <v>ST.M+.TP-R.AA.FR.SS</v>
          </cell>
          <cell r="C292" t="str">
            <v>FritsJurgens Set - System M+ TP-R Class AA - Flush rounded - stainless steel</v>
          </cell>
          <cell r="D292">
            <v>1109.7</v>
          </cell>
          <cell r="E292">
            <v>6.2370000000000001</v>
          </cell>
          <cell r="F292" t="str">
            <v>kg</v>
          </cell>
          <cell r="G292">
            <v>13.4</v>
          </cell>
          <cell r="H292">
            <v>21.8</v>
          </cell>
          <cell r="I292">
            <v>35</v>
          </cell>
          <cell r="J292" t="str">
            <v>cm</v>
          </cell>
          <cell r="K292">
            <v>0</v>
          </cell>
          <cell r="L292" t="str">
            <v>pcs</v>
          </cell>
          <cell r="M292" t="str">
            <v>83026000</v>
          </cell>
          <cell r="N292">
            <v>4.2569999999999997</v>
          </cell>
          <cell r="O292" t="str">
            <v>EUR</v>
          </cell>
          <cell r="P292" t="str">
            <v>set</v>
          </cell>
          <cell r="Q292" t="str">
            <v>BP.M+.70.AA.X.XX</v>
          </cell>
          <cell r="R292" t="str">
            <v>TP.X.TP-R.G.X.SS</v>
          </cell>
          <cell r="S292" t="str">
            <v>MT.M+.Mount</v>
          </cell>
          <cell r="T292" t="str">
            <v>FP.M.X.X.FR.SS</v>
          </cell>
          <cell r="U292" t="str">
            <v>CP.X.X.G.N.SS</v>
          </cell>
          <cell r="V292" t="str">
            <v>FJ.IN.ST.44pg</v>
          </cell>
          <cell r="W292" t="str">
            <v>FJ.Box.ST</v>
          </cell>
          <cell r="X292" t="str">
            <v>FJ.Box.SL</v>
          </cell>
        </row>
        <row r="293">
          <cell r="A293">
            <v>8720681614106</v>
          </cell>
          <cell r="B293" t="str">
            <v>ST.M+.TP-R.AA.FS.SS-WT</v>
          </cell>
          <cell r="C293" t="str">
            <v>FritsJurgens Set - System M+ TP-R Class AA - Flush squared - stainless steel floor plate+white cover plate</v>
          </cell>
          <cell r="D293">
            <v>1109.7</v>
          </cell>
          <cell r="E293">
            <v>6.24</v>
          </cell>
          <cell r="F293" t="str">
            <v>kg</v>
          </cell>
          <cell r="G293">
            <v>13.4</v>
          </cell>
          <cell r="H293">
            <v>21.8</v>
          </cell>
          <cell r="I293">
            <v>35</v>
          </cell>
          <cell r="J293" t="str">
            <v>cm</v>
          </cell>
          <cell r="K293">
            <v>0</v>
          </cell>
          <cell r="L293" t="str">
            <v>pcs</v>
          </cell>
          <cell r="M293" t="str">
            <v>83026000</v>
          </cell>
          <cell r="N293">
            <v>4.26</v>
          </cell>
          <cell r="O293" t="str">
            <v>EUR</v>
          </cell>
          <cell r="P293" t="str">
            <v>set</v>
          </cell>
          <cell r="Q293" t="str">
            <v>BP.M+.70.AA.X.XX</v>
          </cell>
          <cell r="R293" t="str">
            <v>TP.X.TP-R.G.X.WT</v>
          </cell>
          <cell r="S293" t="str">
            <v>MT.M+.Mount</v>
          </cell>
          <cell r="T293" t="str">
            <v>FP.M.X.X.FS.SS</v>
          </cell>
          <cell r="U293" t="str">
            <v>CP.X.X.G.N.SS</v>
          </cell>
          <cell r="V293" t="str">
            <v>FJ.IN.ST.44pg</v>
          </cell>
          <cell r="W293" t="str">
            <v>FJ.Box.ST</v>
          </cell>
          <cell r="X293" t="str">
            <v>FJ.Box.SL</v>
          </cell>
        </row>
        <row r="294">
          <cell r="A294">
            <v>8720681614090</v>
          </cell>
          <cell r="B294" t="str">
            <v>ST.M+.TP-R.AA.FS.SS-BK</v>
          </cell>
          <cell r="C294" t="str">
            <v>FritsJurgens Set - System M+ TP-R Class AA - Flush squared - stainless steel floor plate+black cover plate</v>
          </cell>
          <cell r="D294">
            <v>1109.7</v>
          </cell>
          <cell r="E294">
            <v>6.24</v>
          </cell>
          <cell r="F294" t="str">
            <v>kg</v>
          </cell>
          <cell r="G294">
            <v>13.4</v>
          </cell>
          <cell r="H294">
            <v>21.8</v>
          </cell>
          <cell r="I294">
            <v>35</v>
          </cell>
          <cell r="J294" t="str">
            <v>cm</v>
          </cell>
          <cell r="K294">
            <v>0</v>
          </cell>
          <cell r="L294" t="str">
            <v>pcs</v>
          </cell>
          <cell r="M294" t="str">
            <v>83026000</v>
          </cell>
          <cell r="N294">
            <v>4.26</v>
          </cell>
          <cell r="O294" t="str">
            <v>EUR</v>
          </cell>
          <cell r="P294" t="str">
            <v>set</v>
          </cell>
          <cell r="Q294" t="str">
            <v>BP.M+.70.AA.X.XX</v>
          </cell>
          <cell r="R294" t="str">
            <v>TP.X.TP-R.G.X.BK</v>
          </cell>
          <cell r="S294" t="str">
            <v>MT.M+.Mount</v>
          </cell>
          <cell r="T294" t="str">
            <v>FP.M.X.X.FS.SS</v>
          </cell>
          <cell r="U294" t="str">
            <v>CP.X.X.G.N.SS</v>
          </cell>
          <cell r="V294" t="str">
            <v>FJ.IN.ST.44pg</v>
          </cell>
          <cell r="W294" t="str">
            <v>FJ.Box.ST</v>
          </cell>
          <cell r="X294" t="str">
            <v>FJ.Box.SL</v>
          </cell>
        </row>
        <row r="295">
          <cell r="A295">
            <v>8720681614076</v>
          </cell>
          <cell r="B295" t="str">
            <v>ST.M+.TP-R.AA.FS.SS</v>
          </cell>
          <cell r="C295" t="str">
            <v>FritsJurgens Set - System M+ TP-R Class AA - Flush squared - stainless steel</v>
          </cell>
          <cell r="D295">
            <v>1109.7</v>
          </cell>
          <cell r="E295">
            <v>6.24</v>
          </cell>
          <cell r="F295" t="str">
            <v>kg</v>
          </cell>
          <cell r="G295">
            <v>13.4</v>
          </cell>
          <cell r="H295">
            <v>21.8</v>
          </cell>
          <cell r="I295">
            <v>35</v>
          </cell>
          <cell r="J295" t="str">
            <v>cm</v>
          </cell>
          <cell r="K295">
            <v>0</v>
          </cell>
          <cell r="L295" t="str">
            <v>pcs</v>
          </cell>
          <cell r="M295" t="str">
            <v>83026000</v>
          </cell>
          <cell r="N295">
            <v>4.26</v>
          </cell>
          <cell r="O295" t="str">
            <v>EUR</v>
          </cell>
          <cell r="P295" t="str">
            <v>set</v>
          </cell>
          <cell r="Q295" t="str">
            <v>BP.M+.70.AA.X.XX</v>
          </cell>
          <cell r="R295" t="str">
            <v>TP.X.TP-R.G.X.SS</v>
          </cell>
          <cell r="S295" t="str">
            <v>MT.M+.Mount</v>
          </cell>
          <cell r="T295" t="str">
            <v>FP.M.X.X.FS.SS</v>
          </cell>
          <cell r="U295" t="str">
            <v>CP.X.X.G.N.SS</v>
          </cell>
          <cell r="V295" t="str">
            <v>FJ.IN.ST.44pg</v>
          </cell>
          <cell r="W295" t="str">
            <v>FJ.Box.ST</v>
          </cell>
          <cell r="X295" t="str">
            <v>FJ.Box.SL</v>
          </cell>
        </row>
        <row r="296">
          <cell r="A296">
            <v>8720681604152</v>
          </cell>
          <cell r="B296" t="str">
            <v>ST.M+.TP-R.A.R.BK</v>
          </cell>
          <cell r="C296" t="str">
            <v>FritsJurgens Set - System M+ TP-R Class A - round - black</v>
          </cell>
          <cell r="D296">
            <v>1171.5</v>
          </cell>
          <cell r="E296">
            <v>6.3339999999999996</v>
          </cell>
          <cell r="F296" t="str">
            <v>kg</v>
          </cell>
          <cell r="G296">
            <v>13.4</v>
          </cell>
          <cell r="H296">
            <v>21.8</v>
          </cell>
          <cell r="I296">
            <v>35</v>
          </cell>
          <cell r="J296" t="str">
            <v>cm</v>
          </cell>
          <cell r="K296">
            <v>0</v>
          </cell>
          <cell r="L296" t="str">
            <v>pcs</v>
          </cell>
          <cell r="M296" t="str">
            <v>83026000</v>
          </cell>
          <cell r="N296">
            <v>4.3490000000000002</v>
          </cell>
          <cell r="O296" t="str">
            <v>EUR</v>
          </cell>
          <cell r="P296" t="str">
            <v>set</v>
          </cell>
          <cell r="Q296" t="str">
            <v>BP.M+.70.A.X.XX</v>
          </cell>
          <cell r="R296" t="str">
            <v>TP.X.TP-R.G.X.BK</v>
          </cell>
          <cell r="S296" t="str">
            <v>MT.M+.Mount</v>
          </cell>
          <cell r="T296" t="str">
            <v>FP.M.X.X.R.BK</v>
          </cell>
          <cell r="U296" t="str">
            <v>CP.X.X.G.N.SS</v>
          </cell>
          <cell r="V296" t="str">
            <v>FJ.IN.ST.48pg</v>
          </cell>
          <cell r="W296" t="str">
            <v>FJ.Box.ST</v>
          </cell>
          <cell r="X296" t="str">
            <v>FJ.Box.SL</v>
          </cell>
        </row>
        <row r="297">
          <cell r="A297">
            <v>8720681601212</v>
          </cell>
          <cell r="B297" t="str">
            <v>ST.M+.TP-R.A.R.BK-WT</v>
          </cell>
          <cell r="C297" t="str">
            <v>FritsJurgens Set - System M+ TP-R Class A - round - black floor plate+white cover plate</v>
          </cell>
          <cell r="D297">
            <v>1171.5</v>
          </cell>
          <cell r="E297">
            <v>6.3339999999999996</v>
          </cell>
          <cell r="F297" t="str">
            <v>kg</v>
          </cell>
          <cell r="G297">
            <v>13.4</v>
          </cell>
          <cell r="H297">
            <v>21.8</v>
          </cell>
          <cell r="I297">
            <v>35</v>
          </cell>
          <cell r="J297" t="str">
            <v>cm</v>
          </cell>
          <cell r="K297">
            <v>0</v>
          </cell>
          <cell r="L297" t="str">
            <v>pcs</v>
          </cell>
          <cell r="M297" t="str">
            <v>83026000</v>
          </cell>
          <cell r="N297">
            <v>4.3490000000000002</v>
          </cell>
          <cell r="O297" t="str">
            <v>EUR</v>
          </cell>
          <cell r="P297" t="str">
            <v>set</v>
          </cell>
          <cell r="Q297" t="str">
            <v>BP.M+.70.A.X.XX</v>
          </cell>
          <cell r="R297" t="str">
            <v>TP.X.TP-R.G.X.WT</v>
          </cell>
          <cell r="S297" t="str">
            <v>MT.M+.Mount</v>
          </cell>
          <cell r="T297" t="str">
            <v>FP.M.X.X.R.BK</v>
          </cell>
          <cell r="U297" t="str">
            <v>CP.X.X.G.N.SS</v>
          </cell>
          <cell r="V297" t="str">
            <v>FJ.IN.ST.48pg</v>
          </cell>
          <cell r="W297" t="str">
            <v>FJ.Box.ST</v>
          </cell>
          <cell r="X297" t="str">
            <v>FJ.Box.SL</v>
          </cell>
        </row>
        <row r="298">
          <cell r="A298">
            <v>8720681601229</v>
          </cell>
          <cell r="B298" t="str">
            <v>ST.M+.TP-R.A.R.SS-WT</v>
          </cell>
          <cell r="C298" t="str">
            <v>FritsJurgens Set - System M+ TP-R Class A - round - stainless steel floor plate+white cover plate</v>
          </cell>
          <cell r="D298">
            <v>1157.9000000000001</v>
          </cell>
          <cell r="E298">
            <v>6.3369999999999997</v>
          </cell>
          <cell r="F298" t="str">
            <v>kg</v>
          </cell>
          <cell r="G298">
            <v>13.4</v>
          </cell>
          <cell r="H298">
            <v>21.8</v>
          </cell>
          <cell r="I298">
            <v>35</v>
          </cell>
          <cell r="J298" t="str">
            <v>cm</v>
          </cell>
          <cell r="K298">
            <v>0</v>
          </cell>
          <cell r="L298" t="str">
            <v>pcs</v>
          </cell>
          <cell r="M298" t="str">
            <v>83026000</v>
          </cell>
          <cell r="N298">
            <v>4.3520000000000003</v>
          </cell>
          <cell r="O298" t="str">
            <v>EUR</v>
          </cell>
          <cell r="P298" t="str">
            <v>set</v>
          </cell>
          <cell r="Q298" t="str">
            <v>BP.M+.70.A.X.XX</v>
          </cell>
          <cell r="R298" t="str">
            <v>TP.X.TP-R.G.X.WT</v>
          </cell>
          <cell r="S298" t="str">
            <v>MT.M+.Mount</v>
          </cell>
          <cell r="T298" t="str">
            <v>FP.M.X.X.R.SS</v>
          </cell>
          <cell r="U298" t="str">
            <v>CP.X.X.G.N.SS</v>
          </cell>
          <cell r="V298" t="str">
            <v>FJ.IN.ST.48pg</v>
          </cell>
          <cell r="W298" t="str">
            <v>FJ.Box.ST</v>
          </cell>
          <cell r="X298" t="str">
            <v>FJ.Box.SL</v>
          </cell>
        </row>
        <row r="299">
          <cell r="A299">
            <v>8720681600451</v>
          </cell>
          <cell r="B299" t="str">
            <v>ST.M+.TP-R.A.R.BK-SS</v>
          </cell>
          <cell r="C299" t="str">
            <v>FritsJurgens Set - System M+ TP-R Class A - round - black floor plate+stainless steel cover plate</v>
          </cell>
          <cell r="D299">
            <v>1171.5</v>
          </cell>
          <cell r="E299">
            <v>6.3339999999999996</v>
          </cell>
          <cell r="F299" t="str">
            <v>kg</v>
          </cell>
          <cell r="G299">
            <v>13.4</v>
          </cell>
          <cell r="H299">
            <v>21.8</v>
          </cell>
          <cell r="I299">
            <v>35</v>
          </cell>
          <cell r="J299" t="str">
            <v>cm</v>
          </cell>
          <cell r="K299">
            <v>0</v>
          </cell>
          <cell r="L299" t="str">
            <v>pcs</v>
          </cell>
          <cell r="M299" t="str">
            <v>83026000</v>
          </cell>
          <cell r="N299">
            <v>4.3490000000000002</v>
          </cell>
          <cell r="O299" t="str">
            <v>EUR</v>
          </cell>
          <cell r="P299" t="str">
            <v>set</v>
          </cell>
          <cell r="Q299" t="str">
            <v>BP.M+.70.A.X.XX</v>
          </cell>
          <cell r="R299" t="str">
            <v>TP.X.TP-R.G.X.SS</v>
          </cell>
          <cell r="S299" t="str">
            <v>MT.M+.Mount</v>
          </cell>
          <cell r="T299" t="str">
            <v>FP.M.X.X.R.BK</v>
          </cell>
          <cell r="U299" t="str">
            <v>CP.X.X.G.N.SS</v>
          </cell>
          <cell r="V299" t="str">
            <v>FJ.IN.ST.48pg</v>
          </cell>
          <cell r="W299" t="str">
            <v>FJ.Box.ST</v>
          </cell>
          <cell r="X299" t="str">
            <v>FJ.Box.SL</v>
          </cell>
        </row>
        <row r="300">
          <cell r="A300">
            <v>8720681600482</v>
          </cell>
          <cell r="B300" t="str">
            <v>ST.M+.TP-R.A.R.SS-BK</v>
          </cell>
          <cell r="C300" t="str">
            <v>FritsJurgens Set - System M+ TP-R Class A - round - stainless steel floor plate+black cover plate</v>
          </cell>
          <cell r="D300">
            <v>1157.9000000000001</v>
          </cell>
          <cell r="E300">
            <v>6.3369999999999997</v>
          </cell>
          <cell r="F300" t="str">
            <v>kg</v>
          </cell>
          <cell r="G300">
            <v>13.4</v>
          </cell>
          <cell r="H300">
            <v>21.8</v>
          </cell>
          <cell r="I300">
            <v>35</v>
          </cell>
          <cell r="J300" t="str">
            <v>cm</v>
          </cell>
          <cell r="K300">
            <v>0</v>
          </cell>
          <cell r="L300" t="str">
            <v>pcs</v>
          </cell>
          <cell r="M300" t="str">
            <v>83026000</v>
          </cell>
          <cell r="N300">
            <v>4.3520000000000003</v>
          </cell>
          <cell r="O300" t="str">
            <v>EUR</v>
          </cell>
          <cell r="P300" t="str">
            <v>set</v>
          </cell>
          <cell r="Q300" t="str">
            <v>BP.M+.70.A.X.XX</v>
          </cell>
          <cell r="R300" t="str">
            <v>TP.X.TP-R.G.X.BK</v>
          </cell>
          <cell r="S300" t="str">
            <v>MT.M+.Mount</v>
          </cell>
          <cell r="T300" t="str">
            <v>FP.M.X.X.R.SS</v>
          </cell>
          <cell r="U300" t="str">
            <v>CP.X.X.G.N.SS</v>
          </cell>
          <cell r="V300" t="str">
            <v>FJ.IN.ST.48pg</v>
          </cell>
          <cell r="W300" t="str">
            <v>FJ.Box.ST</v>
          </cell>
          <cell r="X300" t="str">
            <v>FJ.Box.SL</v>
          </cell>
        </row>
        <row r="301">
          <cell r="A301">
            <v>8720681613598</v>
          </cell>
          <cell r="B301" t="str">
            <v>ST.M+.TP-R.A.R.SS</v>
          </cell>
          <cell r="C301" t="str">
            <v>FritsJurgens Set - System M+ TP-R Class A - round - stainless steel</v>
          </cell>
          <cell r="D301">
            <v>1157.9000000000001</v>
          </cell>
          <cell r="E301">
            <v>6.3369999999999997</v>
          </cell>
          <cell r="F301" t="str">
            <v>kg</v>
          </cell>
          <cell r="G301">
            <v>13.4</v>
          </cell>
          <cell r="H301">
            <v>21.8</v>
          </cell>
          <cell r="I301">
            <v>35</v>
          </cell>
          <cell r="J301" t="str">
            <v>cm</v>
          </cell>
          <cell r="K301">
            <v>0</v>
          </cell>
          <cell r="L301" t="str">
            <v>pcs</v>
          </cell>
          <cell r="M301" t="str">
            <v>83026000</v>
          </cell>
          <cell r="N301">
            <v>4.3520000000000003</v>
          </cell>
          <cell r="O301" t="str">
            <v>EUR</v>
          </cell>
          <cell r="P301" t="str">
            <v>set</v>
          </cell>
          <cell r="Q301" t="str">
            <v>BP.M+.70.A.X.XX</v>
          </cell>
          <cell r="R301" t="str">
            <v>TP.X.TP-R.G.X.SS</v>
          </cell>
          <cell r="S301" t="str">
            <v>MT.M+.Mount</v>
          </cell>
          <cell r="T301" t="str">
            <v>FP.M.X.X.R.SS</v>
          </cell>
          <cell r="U301" t="str">
            <v>CP.X.X.G.N.SS</v>
          </cell>
          <cell r="V301" t="str">
            <v>FJ.IN.ST.48pg</v>
          </cell>
          <cell r="W301" t="str">
            <v>FJ.Box.ST</v>
          </cell>
          <cell r="X301" t="str">
            <v>FJ.Box.SL</v>
          </cell>
        </row>
        <row r="302">
          <cell r="A302">
            <v>8720681604589</v>
          </cell>
          <cell r="B302" t="str">
            <v>ST.M+.TP-R.A.S.BK</v>
          </cell>
          <cell r="C302" t="str">
            <v>FritsJurgens Set - System M+ TP-R Class A - squared - black</v>
          </cell>
          <cell r="D302">
            <v>1157.9000000000001</v>
          </cell>
          <cell r="E302">
            <v>6.274</v>
          </cell>
          <cell r="F302" t="str">
            <v>kg</v>
          </cell>
          <cell r="G302">
            <v>13.4</v>
          </cell>
          <cell r="H302">
            <v>21.8</v>
          </cell>
          <cell r="I302">
            <v>35</v>
          </cell>
          <cell r="J302" t="str">
            <v>cm</v>
          </cell>
          <cell r="K302">
            <v>0</v>
          </cell>
          <cell r="L302" t="str">
            <v>pcs</v>
          </cell>
          <cell r="M302" t="str">
            <v>83026000</v>
          </cell>
          <cell r="N302">
            <v>4.2779999999999996</v>
          </cell>
          <cell r="O302" t="str">
            <v>EUR</v>
          </cell>
          <cell r="P302" t="str">
            <v>set</v>
          </cell>
          <cell r="Q302" t="str">
            <v>BP.M+.70.A.X.XX</v>
          </cell>
          <cell r="R302" t="str">
            <v>TP.X.TP-R.G.X.BK</v>
          </cell>
          <cell r="S302" t="str">
            <v>MT.M+.Mount</v>
          </cell>
          <cell r="T302" t="str">
            <v>FP.M.X.X.S.BK</v>
          </cell>
          <cell r="U302" t="str">
            <v>CP.X.X.G.N.SS</v>
          </cell>
          <cell r="V302" t="str">
            <v>FJ.IN.ST.52pg</v>
          </cell>
          <cell r="W302" t="str">
            <v>FJ.Box.ST</v>
          </cell>
          <cell r="X302" t="str">
            <v>FJ.Box.SL</v>
          </cell>
        </row>
        <row r="303">
          <cell r="A303">
            <v>8720681601236</v>
          </cell>
          <cell r="B303" t="str">
            <v>ST.M+.TP-R.A.S.BK-WT</v>
          </cell>
          <cell r="C303" t="str">
            <v>FritsJurgens Set - System M+ TP-R Class A - squared - black floor plate+white cover plate</v>
          </cell>
          <cell r="D303">
            <v>1157.9000000000001</v>
          </cell>
          <cell r="E303">
            <v>6.274</v>
          </cell>
          <cell r="F303" t="str">
            <v>kg</v>
          </cell>
          <cell r="G303">
            <v>13.4</v>
          </cell>
          <cell r="H303">
            <v>21.8</v>
          </cell>
          <cell r="I303">
            <v>35</v>
          </cell>
          <cell r="J303" t="str">
            <v>cm</v>
          </cell>
          <cell r="K303">
            <v>0</v>
          </cell>
          <cell r="L303" t="str">
            <v>pcs</v>
          </cell>
          <cell r="M303" t="str">
            <v>83026000</v>
          </cell>
          <cell r="N303">
            <v>4.2779999999999996</v>
          </cell>
          <cell r="O303" t="str">
            <v>EUR</v>
          </cell>
          <cell r="P303" t="str">
            <v>set</v>
          </cell>
          <cell r="Q303" t="str">
            <v>BP.M+.70.A.X.XX</v>
          </cell>
          <cell r="R303" t="str">
            <v>TP.X.TP-R.G.X.WT</v>
          </cell>
          <cell r="S303" t="str">
            <v>MT.M+.Mount</v>
          </cell>
          <cell r="T303" t="str">
            <v>FP.M.X.X.S.BK</v>
          </cell>
          <cell r="U303" t="str">
            <v>CP.X.X.G.N.SS</v>
          </cell>
          <cell r="V303" t="str">
            <v>FJ.IN.ST.52pg</v>
          </cell>
          <cell r="W303" t="str">
            <v>FJ.Box.ST</v>
          </cell>
          <cell r="X303" t="str">
            <v>FJ.Box.SL</v>
          </cell>
        </row>
        <row r="304">
          <cell r="A304">
            <v>8720681601243</v>
          </cell>
          <cell r="B304" t="str">
            <v>ST.M+.TP-R.A.S.SS-WT</v>
          </cell>
          <cell r="C304" t="str">
            <v>FritsJurgens Set - System M+ TP-R Class A - squared - stainless steel floor plate+white cover plate</v>
          </cell>
          <cell r="D304">
            <v>1145.4000000000001</v>
          </cell>
          <cell r="E304">
            <v>6.274</v>
          </cell>
          <cell r="F304" t="str">
            <v>kg</v>
          </cell>
          <cell r="G304">
            <v>13.4</v>
          </cell>
          <cell r="H304">
            <v>21.8</v>
          </cell>
          <cell r="I304">
            <v>35</v>
          </cell>
          <cell r="J304" t="str">
            <v>cm</v>
          </cell>
          <cell r="K304">
            <v>0</v>
          </cell>
          <cell r="L304" t="str">
            <v>pcs</v>
          </cell>
          <cell r="M304" t="str">
            <v>83026000</v>
          </cell>
          <cell r="N304">
            <v>4.2779999999999996</v>
          </cell>
          <cell r="O304" t="str">
            <v>EUR</v>
          </cell>
          <cell r="P304" t="str">
            <v>set</v>
          </cell>
          <cell r="Q304" t="str">
            <v>BP.M+.70.A.X.XX</v>
          </cell>
          <cell r="R304" t="str">
            <v>TP.X.TP-R.G.X.WT</v>
          </cell>
          <cell r="S304" t="str">
            <v>MT.M+.Mount</v>
          </cell>
          <cell r="T304" t="str">
            <v>FP.M.X.X.S.SS</v>
          </cell>
          <cell r="U304" t="str">
            <v>CP.X.X.G.N.SS</v>
          </cell>
          <cell r="V304" t="str">
            <v>FJ.IN.ST.52pg</v>
          </cell>
          <cell r="W304" t="str">
            <v>FJ.Box.ST</v>
          </cell>
          <cell r="X304" t="str">
            <v>FJ.Box.SL</v>
          </cell>
        </row>
        <row r="305">
          <cell r="A305">
            <v>8720681600499</v>
          </cell>
          <cell r="B305" t="str">
            <v>ST.M+.TP-R.A.S.BK-SS</v>
          </cell>
          <cell r="C305" t="str">
            <v>FritsJurgens Set - System M+ TP-R Class A - squared - black floor plate+stainless steel cover plate</v>
          </cell>
          <cell r="D305">
            <v>1157.9000000000001</v>
          </cell>
          <cell r="E305">
            <v>6.274</v>
          </cell>
          <cell r="F305" t="str">
            <v>kg</v>
          </cell>
          <cell r="G305">
            <v>13.4</v>
          </cell>
          <cell r="H305">
            <v>21.8</v>
          </cell>
          <cell r="I305">
            <v>35</v>
          </cell>
          <cell r="J305" t="str">
            <v>cm</v>
          </cell>
          <cell r="K305">
            <v>0</v>
          </cell>
          <cell r="L305" t="str">
            <v>pcs</v>
          </cell>
          <cell r="M305" t="str">
            <v>83026000</v>
          </cell>
          <cell r="N305">
            <v>4.2779999999999996</v>
          </cell>
          <cell r="O305" t="str">
            <v>EUR</v>
          </cell>
          <cell r="P305" t="str">
            <v>set</v>
          </cell>
          <cell r="Q305" t="str">
            <v>BP.M+.70.A.X.XX</v>
          </cell>
          <cell r="R305" t="str">
            <v>TP.X.TP-R.G.X.SS</v>
          </cell>
          <cell r="S305" t="str">
            <v>MT.M+.Mount</v>
          </cell>
          <cell r="T305" t="str">
            <v>FP.M.X.X.S.BK</v>
          </cell>
          <cell r="U305" t="str">
            <v>CP.X.X.G.N.SS</v>
          </cell>
          <cell r="V305" t="str">
            <v>FJ.IN.ST.52pg</v>
          </cell>
          <cell r="W305" t="str">
            <v>FJ.Box.ST</v>
          </cell>
          <cell r="X305" t="str">
            <v>FJ.Box.SL</v>
          </cell>
        </row>
        <row r="306">
          <cell r="A306">
            <v>8720681600529</v>
          </cell>
          <cell r="B306" t="str">
            <v>ST.M+.TP-R.A.S.SS-BK</v>
          </cell>
          <cell r="C306" t="str">
            <v>FritsJurgens Set - System M+ TP-R Class A - squared - stainless steel floor plate+black cover plate</v>
          </cell>
          <cell r="D306">
            <v>1145.4000000000001</v>
          </cell>
          <cell r="E306">
            <v>6.274</v>
          </cell>
          <cell r="F306" t="str">
            <v>kg</v>
          </cell>
          <cell r="G306">
            <v>13.4</v>
          </cell>
          <cell r="H306">
            <v>21.8</v>
          </cell>
          <cell r="I306">
            <v>35</v>
          </cell>
          <cell r="J306" t="str">
            <v>cm</v>
          </cell>
          <cell r="K306">
            <v>0</v>
          </cell>
          <cell r="L306" t="str">
            <v>pcs</v>
          </cell>
          <cell r="M306" t="str">
            <v>83026000</v>
          </cell>
          <cell r="N306">
            <v>4.2779999999999996</v>
          </cell>
          <cell r="O306" t="str">
            <v>EUR</v>
          </cell>
          <cell r="P306" t="str">
            <v>set</v>
          </cell>
          <cell r="Q306" t="str">
            <v>BP.M+.70.A.X.XX</v>
          </cell>
          <cell r="R306" t="str">
            <v>TP.X.TP-R.G.X.BK</v>
          </cell>
          <cell r="S306" t="str">
            <v>MT.M+.Mount</v>
          </cell>
          <cell r="T306" t="str">
            <v>FP.M.X.X.S.SS</v>
          </cell>
          <cell r="U306" t="str">
            <v>CP.X.X.G.N.SS</v>
          </cell>
          <cell r="V306" t="str">
            <v>FJ.IN.ST.52pg</v>
          </cell>
          <cell r="W306" t="str">
            <v>FJ.Box.ST</v>
          </cell>
          <cell r="X306" t="str">
            <v>FJ.Box.SL</v>
          </cell>
        </row>
        <row r="307">
          <cell r="A307">
            <v>8720681616711</v>
          </cell>
          <cell r="B307" t="str">
            <v>ST.M+.TP-R.A.S.SS</v>
          </cell>
          <cell r="C307" t="str">
            <v>FritsJurgens Set - System M+ TP-R Class A - squared - stainless steel</v>
          </cell>
          <cell r="D307">
            <v>1145.4000000000001</v>
          </cell>
          <cell r="E307">
            <v>6.274</v>
          </cell>
          <cell r="F307" t="str">
            <v>kg</v>
          </cell>
          <cell r="G307">
            <v>13.4</v>
          </cell>
          <cell r="H307">
            <v>21.8</v>
          </cell>
          <cell r="I307">
            <v>35</v>
          </cell>
          <cell r="J307" t="str">
            <v>cm</v>
          </cell>
          <cell r="K307">
            <v>0</v>
          </cell>
          <cell r="L307" t="str">
            <v>pcs</v>
          </cell>
          <cell r="M307" t="str">
            <v>83026000</v>
          </cell>
          <cell r="N307">
            <v>4.2779999999999996</v>
          </cell>
          <cell r="O307" t="str">
            <v>EUR</v>
          </cell>
          <cell r="P307" t="str">
            <v>set</v>
          </cell>
          <cell r="Q307" t="str">
            <v>BP.M+.70.A.X.XX</v>
          </cell>
          <cell r="R307" t="str">
            <v>TP.X.TP-R.G.X.SS</v>
          </cell>
          <cell r="S307" t="str">
            <v>MT.M+.Mount</v>
          </cell>
          <cell r="T307" t="str">
            <v>FP.M.X.X.S.SS</v>
          </cell>
          <cell r="U307" t="str">
            <v>CP.X.X.G.N.SS</v>
          </cell>
          <cell r="V307" t="str">
            <v>FJ.IN.ST.52pg</v>
          </cell>
          <cell r="W307" t="str">
            <v>FJ.Box.ST</v>
          </cell>
          <cell r="X307" t="str">
            <v>FJ.Box.SL</v>
          </cell>
        </row>
        <row r="308">
          <cell r="A308">
            <v>8720681601199</v>
          </cell>
          <cell r="B308" t="str">
            <v>ST.M+.TP-R.A.FR.SS-WT</v>
          </cell>
          <cell r="C308" t="str">
            <v>FritsJurgens Set - System M+ TP-R Class A - Flush rounded - stainless steel floor plate+white cover plate</v>
          </cell>
          <cell r="D308">
            <v>1145.4000000000001</v>
          </cell>
          <cell r="E308">
            <v>6.2370000000000001</v>
          </cell>
          <cell r="F308" t="str">
            <v>kg</v>
          </cell>
          <cell r="G308">
            <v>13.4</v>
          </cell>
          <cell r="H308">
            <v>21.8</v>
          </cell>
          <cell r="I308">
            <v>35</v>
          </cell>
          <cell r="J308" t="str">
            <v>cm</v>
          </cell>
          <cell r="K308">
            <v>0</v>
          </cell>
          <cell r="L308" t="str">
            <v>pcs</v>
          </cell>
          <cell r="M308" t="str">
            <v>83026000</v>
          </cell>
          <cell r="N308">
            <v>4.2569999999999997</v>
          </cell>
          <cell r="O308" t="str">
            <v>EUR</v>
          </cell>
          <cell r="P308" t="str">
            <v>set</v>
          </cell>
          <cell r="Q308" t="str">
            <v>BP.M+.70.A.X.XX</v>
          </cell>
          <cell r="R308" t="str">
            <v>TP.X.TP-R.G.X.WT</v>
          </cell>
          <cell r="S308" t="str">
            <v>MT.M+.Mount</v>
          </cell>
          <cell r="T308" t="str">
            <v>FP.M.X.X.FR.SS</v>
          </cell>
          <cell r="U308" t="str">
            <v>CP.X.X.G.N.SS</v>
          </cell>
          <cell r="V308" t="str">
            <v>FJ.IN.ST.44pg</v>
          </cell>
          <cell r="W308" t="str">
            <v>FJ.Box.ST</v>
          </cell>
          <cell r="X308" t="str">
            <v>FJ.Box.SL</v>
          </cell>
        </row>
        <row r="309">
          <cell r="A309">
            <v>8720681600437</v>
          </cell>
          <cell r="B309" t="str">
            <v>ST.M+.TP-R.A.FR.SS-BK</v>
          </cell>
          <cell r="C309" t="str">
            <v>FritsJurgens Set - System M+ TP-R Class A - Flush rounded - stainless steel floor plate+black cover plate</v>
          </cell>
          <cell r="D309">
            <v>1145.4000000000001</v>
          </cell>
          <cell r="E309">
            <v>6.2370000000000001</v>
          </cell>
          <cell r="F309" t="str">
            <v>kg</v>
          </cell>
          <cell r="G309">
            <v>13.4</v>
          </cell>
          <cell r="H309">
            <v>21.8</v>
          </cell>
          <cell r="I309">
            <v>35</v>
          </cell>
          <cell r="J309" t="str">
            <v>cm</v>
          </cell>
          <cell r="K309">
            <v>0</v>
          </cell>
          <cell r="L309" t="str">
            <v>pcs</v>
          </cell>
          <cell r="M309" t="str">
            <v>83026000</v>
          </cell>
          <cell r="N309">
            <v>4.2569999999999997</v>
          </cell>
          <cell r="O309" t="str">
            <v>EUR</v>
          </cell>
          <cell r="P309" t="str">
            <v>set</v>
          </cell>
          <cell r="Q309" t="str">
            <v>BP.M+.70.A.X.XX</v>
          </cell>
          <cell r="R309" t="str">
            <v>TP.X.TP-R.G.X.BK</v>
          </cell>
          <cell r="S309" t="str">
            <v>MT.M+.Mount</v>
          </cell>
          <cell r="T309" t="str">
            <v>FP.M.X.X.FR.SS</v>
          </cell>
          <cell r="U309" t="str">
            <v>CP.X.X.G.N.SS</v>
          </cell>
          <cell r="V309" t="str">
            <v>FJ.IN.ST.44pg</v>
          </cell>
          <cell r="W309" t="str">
            <v>FJ.Box.ST</v>
          </cell>
          <cell r="X309" t="str">
            <v>FJ.Box.SL</v>
          </cell>
        </row>
        <row r="310">
          <cell r="A310">
            <v>8720681606910</v>
          </cell>
          <cell r="B310" t="str">
            <v>ST.M+.TP-R.A.FR.SS</v>
          </cell>
          <cell r="C310" t="str">
            <v>FritsJurgens Set - System M+ TP-R Class A - Flush rounded - stainless steel</v>
          </cell>
          <cell r="D310">
            <v>1145.4000000000001</v>
          </cell>
          <cell r="E310">
            <v>6.2370000000000001</v>
          </cell>
          <cell r="F310" t="str">
            <v>kg</v>
          </cell>
          <cell r="G310">
            <v>13.4</v>
          </cell>
          <cell r="H310">
            <v>21.8</v>
          </cell>
          <cell r="I310">
            <v>35</v>
          </cell>
          <cell r="J310" t="str">
            <v>cm</v>
          </cell>
          <cell r="K310">
            <v>0</v>
          </cell>
          <cell r="L310" t="str">
            <v>pcs</v>
          </cell>
          <cell r="M310" t="str">
            <v>83026000</v>
          </cell>
          <cell r="N310">
            <v>4.2569999999999997</v>
          </cell>
          <cell r="O310" t="str">
            <v>EUR</v>
          </cell>
          <cell r="P310" t="str">
            <v>set</v>
          </cell>
          <cell r="Q310" t="str">
            <v>BP.M+.70.A.X.XX</v>
          </cell>
          <cell r="R310" t="str">
            <v>TP.X.TP-R.G.X.SS</v>
          </cell>
          <cell r="S310" t="str">
            <v>MT.M+.Mount</v>
          </cell>
          <cell r="T310" t="str">
            <v>FP.M.X.X.FR.SS</v>
          </cell>
          <cell r="U310" t="str">
            <v>CP.X.X.G.N.SS</v>
          </cell>
          <cell r="V310" t="str">
            <v>FJ.IN.ST.44pg</v>
          </cell>
          <cell r="W310" t="str">
            <v>FJ.Box.ST</v>
          </cell>
          <cell r="X310" t="str">
            <v>FJ.Box.SL</v>
          </cell>
        </row>
        <row r="311">
          <cell r="A311">
            <v>8720681601205</v>
          </cell>
          <cell r="B311" t="str">
            <v>ST.M+.TP-R.A.FS.SS-WT</v>
          </cell>
          <cell r="C311" t="str">
            <v>FritsJurgens Set - System M+ TP-R Class A - Flush squared - stainless steel floor plate+white cover plate</v>
          </cell>
          <cell r="D311">
            <v>1145.4000000000001</v>
          </cell>
          <cell r="E311">
            <v>6.24</v>
          </cell>
          <cell r="F311" t="str">
            <v>kg</v>
          </cell>
          <cell r="G311">
            <v>13.4</v>
          </cell>
          <cell r="H311">
            <v>21.8</v>
          </cell>
          <cell r="I311">
            <v>35</v>
          </cell>
          <cell r="J311" t="str">
            <v>cm</v>
          </cell>
          <cell r="K311">
            <v>0</v>
          </cell>
          <cell r="L311" t="str">
            <v>pcs</v>
          </cell>
          <cell r="M311" t="str">
            <v>83026000</v>
          </cell>
          <cell r="N311">
            <v>4.26</v>
          </cell>
          <cell r="O311" t="str">
            <v>EUR</v>
          </cell>
          <cell r="P311" t="str">
            <v>set</v>
          </cell>
          <cell r="Q311" t="str">
            <v>BP.M+.70.A.X.XX</v>
          </cell>
          <cell r="R311" t="str">
            <v>TP.X.TP-R.G.X.WT</v>
          </cell>
          <cell r="S311" t="str">
            <v>MT.M+.Mount</v>
          </cell>
          <cell r="T311" t="str">
            <v>FP.M.X.X.FS.SS</v>
          </cell>
          <cell r="U311" t="str">
            <v>CP.X.X.G.N.SS</v>
          </cell>
          <cell r="V311" t="str">
            <v>FJ.IN.ST.44pg</v>
          </cell>
          <cell r="W311" t="str">
            <v>FJ.Box.ST</v>
          </cell>
          <cell r="X311" t="str">
            <v>FJ.Box.SL</v>
          </cell>
        </row>
        <row r="312">
          <cell r="A312">
            <v>8720681600444</v>
          </cell>
          <cell r="B312" t="str">
            <v>ST.M+.TP-R.A.FS.SS-BK</v>
          </cell>
          <cell r="C312" t="str">
            <v>FritsJurgens Set - System M+ TP-R Class A - Flush squared - stainless steel floor plate+black cover plate</v>
          </cell>
          <cell r="D312">
            <v>1145.4000000000001</v>
          </cell>
          <cell r="E312">
            <v>6.24</v>
          </cell>
          <cell r="F312" t="str">
            <v>kg</v>
          </cell>
          <cell r="G312">
            <v>13.4</v>
          </cell>
          <cell r="H312">
            <v>21.8</v>
          </cell>
          <cell r="I312">
            <v>35</v>
          </cell>
          <cell r="J312" t="str">
            <v>cm</v>
          </cell>
          <cell r="K312">
            <v>0</v>
          </cell>
          <cell r="L312" t="str">
            <v>pcs</v>
          </cell>
          <cell r="M312" t="str">
            <v>83026000</v>
          </cell>
          <cell r="N312">
            <v>4.26</v>
          </cell>
          <cell r="O312" t="str">
            <v>EUR</v>
          </cell>
          <cell r="P312" t="str">
            <v>set</v>
          </cell>
          <cell r="Q312" t="str">
            <v>BP.M+.70.A.X.XX</v>
          </cell>
          <cell r="R312" t="str">
            <v>TP.X.TP-R.G.X.BK</v>
          </cell>
          <cell r="S312" t="str">
            <v>MT.M+.Mount</v>
          </cell>
          <cell r="T312" t="str">
            <v>FP.M.X.X.FS.SS</v>
          </cell>
          <cell r="U312" t="str">
            <v>CP.X.X.G.N.SS</v>
          </cell>
          <cell r="V312" t="str">
            <v>FJ.IN.ST.44pg</v>
          </cell>
          <cell r="W312" t="str">
            <v>FJ.Box.ST</v>
          </cell>
          <cell r="X312" t="str">
            <v>FJ.Box.SL</v>
          </cell>
        </row>
        <row r="313">
          <cell r="A313">
            <v>8720681605685</v>
          </cell>
          <cell r="B313" t="str">
            <v>ST.M+.TP-R.A.FS.SS</v>
          </cell>
          <cell r="C313" t="str">
            <v>FritsJurgens Set - System M+ TP-R Class A - Flush squared - stainless steel</v>
          </cell>
          <cell r="D313">
            <v>1145.4000000000001</v>
          </cell>
          <cell r="E313">
            <v>6.24</v>
          </cell>
          <cell r="F313" t="str">
            <v>kg</v>
          </cell>
          <cell r="G313">
            <v>13.4</v>
          </cell>
          <cell r="H313">
            <v>21.8</v>
          </cell>
          <cell r="I313">
            <v>35</v>
          </cell>
          <cell r="J313" t="str">
            <v>cm</v>
          </cell>
          <cell r="K313">
            <v>0</v>
          </cell>
          <cell r="L313" t="str">
            <v>pcs</v>
          </cell>
          <cell r="M313" t="str">
            <v>83026000</v>
          </cell>
          <cell r="N313">
            <v>4.26</v>
          </cell>
          <cell r="O313" t="str">
            <v>EUR</v>
          </cell>
          <cell r="P313" t="str">
            <v>set</v>
          </cell>
          <cell r="Q313" t="str">
            <v>BP.M+.70.A.X.XX</v>
          </cell>
          <cell r="R313" t="str">
            <v>TP.X.TP-R.G.X.SS</v>
          </cell>
          <cell r="S313" t="str">
            <v>MT.M+.Mount</v>
          </cell>
          <cell r="T313" t="str">
            <v>FP.M.X.X.FS.SS</v>
          </cell>
          <cell r="U313" t="str">
            <v>CP.X.X.G.N.SS</v>
          </cell>
          <cell r="V313" t="str">
            <v>FJ.IN.ST.44pg</v>
          </cell>
          <cell r="W313" t="str">
            <v>FJ.Box.ST</v>
          </cell>
          <cell r="X313" t="str">
            <v>FJ.Box.SL</v>
          </cell>
        </row>
        <row r="314">
          <cell r="A314">
            <v>8720681600659</v>
          </cell>
          <cell r="B314" t="str">
            <v>ST.M+.TP-R.B.R.BK</v>
          </cell>
          <cell r="C314" t="str">
            <v>FritsJurgens Set - System M+ TP-R Class B - round - black</v>
          </cell>
          <cell r="D314">
            <v>1196.5</v>
          </cell>
          <cell r="E314">
            <v>6.3339999999999996</v>
          </cell>
          <cell r="F314" t="str">
            <v>kg</v>
          </cell>
          <cell r="G314">
            <v>13.4</v>
          </cell>
          <cell r="H314">
            <v>21.8</v>
          </cell>
          <cell r="I314">
            <v>35</v>
          </cell>
          <cell r="J314" t="str">
            <v>cm</v>
          </cell>
          <cell r="K314">
            <v>0</v>
          </cell>
          <cell r="L314" t="str">
            <v>pcs</v>
          </cell>
          <cell r="M314" t="str">
            <v>83026000</v>
          </cell>
          <cell r="N314">
            <v>4.3490000000000002</v>
          </cell>
          <cell r="O314" t="str">
            <v>EUR</v>
          </cell>
          <cell r="P314" t="str">
            <v>set</v>
          </cell>
          <cell r="Q314" t="str">
            <v>BP.M+.70.B.X.XX</v>
          </cell>
          <cell r="R314" t="str">
            <v>TP.X.TP-R.G.X.BK</v>
          </cell>
          <cell r="S314" t="str">
            <v>MT.M+.Mount</v>
          </cell>
          <cell r="T314" t="str">
            <v>FP.M.X.X.R.BK</v>
          </cell>
          <cell r="U314" t="str">
            <v>CP.X.X.G.N.SS</v>
          </cell>
          <cell r="V314" t="str">
            <v>FJ.IN.ST.48pg</v>
          </cell>
          <cell r="W314" t="str">
            <v>FJ.Box.ST</v>
          </cell>
          <cell r="X314" t="str">
            <v>FJ.Box.SL</v>
          </cell>
        </row>
        <row r="315">
          <cell r="A315">
            <v>8720681601304</v>
          </cell>
          <cell r="B315" t="str">
            <v>ST.M+.TP-R.B.R.BK-WT</v>
          </cell>
          <cell r="C315" t="str">
            <v>FritsJurgens Set - System M+ TP-R Class B - round - black floor plate+white cover plate</v>
          </cell>
          <cell r="D315">
            <v>1196.5</v>
          </cell>
          <cell r="E315">
            <v>6.3339999999999996</v>
          </cell>
          <cell r="F315" t="str">
            <v>kg</v>
          </cell>
          <cell r="G315">
            <v>13.4</v>
          </cell>
          <cell r="H315">
            <v>21.8</v>
          </cell>
          <cell r="I315">
            <v>35</v>
          </cell>
          <cell r="J315" t="str">
            <v>cm</v>
          </cell>
          <cell r="K315">
            <v>0</v>
          </cell>
          <cell r="L315" t="str">
            <v>pcs</v>
          </cell>
          <cell r="M315" t="str">
            <v>83026000</v>
          </cell>
          <cell r="N315">
            <v>4.3490000000000002</v>
          </cell>
          <cell r="O315" t="str">
            <v>EUR</v>
          </cell>
          <cell r="P315" t="str">
            <v>set</v>
          </cell>
          <cell r="Q315" t="str">
            <v>BP.M+.70.B.X.XX</v>
          </cell>
          <cell r="R315" t="str">
            <v>TP.X.TP-R.G.X.WT</v>
          </cell>
          <cell r="S315" t="str">
            <v>MT.M+.Mount</v>
          </cell>
          <cell r="T315" t="str">
            <v>FP.M.X.X.R.BK</v>
          </cell>
          <cell r="U315" t="str">
            <v>CP.X.X.G.N.SS</v>
          </cell>
          <cell r="V315" t="str">
            <v>FJ.IN.ST.48pg</v>
          </cell>
          <cell r="W315" t="str">
            <v>FJ.Box.ST</v>
          </cell>
          <cell r="X315" t="str">
            <v>FJ.Box.SL</v>
          </cell>
        </row>
        <row r="316">
          <cell r="A316">
            <v>8720681601328</v>
          </cell>
          <cell r="B316" t="str">
            <v>ST.M+.TP-R.B.R.SS-WT</v>
          </cell>
          <cell r="C316" t="str">
            <v>FritsJurgens Set - System M+ TP-R Class B - round - stainless steel floor plate+white cover plate</v>
          </cell>
          <cell r="D316">
            <v>1182.9000000000001</v>
          </cell>
          <cell r="E316">
            <v>6.3369999999999997</v>
          </cell>
          <cell r="F316" t="str">
            <v>kg</v>
          </cell>
          <cell r="G316">
            <v>13.4</v>
          </cell>
          <cell r="H316">
            <v>21.8</v>
          </cell>
          <cell r="I316">
            <v>35</v>
          </cell>
          <cell r="J316" t="str">
            <v>cm</v>
          </cell>
          <cell r="K316">
            <v>0</v>
          </cell>
          <cell r="L316" t="str">
            <v>pcs</v>
          </cell>
          <cell r="M316" t="str">
            <v>83026000</v>
          </cell>
          <cell r="N316">
            <v>4.3520000000000003</v>
          </cell>
          <cell r="O316" t="str">
            <v>EUR</v>
          </cell>
          <cell r="P316" t="str">
            <v>set</v>
          </cell>
          <cell r="Q316" t="str">
            <v>BP.M+.70.B.X.XX</v>
          </cell>
          <cell r="R316" t="str">
            <v>TP.X.TP-R.G.X.WT</v>
          </cell>
          <cell r="S316" t="str">
            <v>MT.M+.Mount</v>
          </cell>
          <cell r="T316" t="str">
            <v>FP.M.X.X.R.SS</v>
          </cell>
          <cell r="U316" t="str">
            <v>CP.X.X.G.N.SS</v>
          </cell>
          <cell r="V316" t="str">
            <v>FJ.IN.ST.48pg</v>
          </cell>
          <cell r="W316" t="str">
            <v>FJ.Box.ST</v>
          </cell>
          <cell r="X316" t="str">
            <v>FJ.Box.SL</v>
          </cell>
        </row>
        <row r="317">
          <cell r="A317">
            <v>8720681600550</v>
          </cell>
          <cell r="B317" t="str">
            <v>ST.M+.TP-R.B.R.BK-SS</v>
          </cell>
          <cell r="C317" t="str">
            <v>FritsJurgens Set - System M+ TP-R Class B - round - black floor plate+stainless steel cover plate</v>
          </cell>
          <cell r="D317">
            <v>1196.5</v>
          </cell>
          <cell r="E317">
            <v>6.3339999999999996</v>
          </cell>
          <cell r="F317" t="str">
            <v>kg</v>
          </cell>
          <cell r="G317">
            <v>13.4</v>
          </cell>
          <cell r="H317">
            <v>21.8</v>
          </cell>
          <cell r="I317">
            <v>35</v>
          </cell>
          <cell r="J317" t="str">
            <v>cm</v>
          </cell>
          <cell r="K317">
            <v>0</v>
          </cell>
          <cell r="L317" t="str">
            <v>pcs</v>
          </cell>
          <cell r="M317" t="str">
            <v>83026000</v>
          </cell>
          <cell r="N317">
            <v>4.3490000000000002</v>
          </cell>
          <cell r="O317" t="str">
            <v>EUR</v>
          </cell>
          <cell r="P317" t="str">
            <v>set</v>
          </cell>
          <cell r="Q317" t="str">
            <v>BP.M+.70.B.X.XX</v>
          </cell>
          <cell r="R317" t="str">
            <v>TP.X.TP-R.G.X.SS</v>
          </cell>
          <cell r="S317" t="str">
            <v>MT.M+.Mount</v>
          </cell>
          <cell r="T317" t="str">
            <v>FP.M.X.X.R.BK</v>
          </cell>
          <cell r="U317" t="str">
            <v>CP.X.X.G.N.SS</v>
          </cell>
          <cell r="V317" t="str">
            <v>FJ.IN.ST.48pg</v>
          </cell>
          <cell r="W317" t="str">
            <v>FJ.Box.ST</v>
          </cell>
          <cell r="X317" t="str">
            <v>FJ.Box.SL</v>
          </cell>
        </row>
        <row r="318">
          <cell r="A318">
            <v>8720681600567</v>
          </cell>
          <cell r="B318" t="str">
            <v>ST.M+.TP-R.B.R.SS-BK</v>
          </cell>
          <cell r="C318" t="str">
            <v>FritsJurgens Set - System M+ TP-R Class B - round - stainless steel floor plate+black cover plate</v>
          </cell>
          <cell r="D318">
            <v>1182.9000000000001</v>
          </cell>
          <cell r="E318">
            <v>6.3369999999999997</v>
          </cell>
          <cell r="F318" t="str">
            <v>kg</v>
          </cell>
          <cell r="G318">
            <v>13.4</v>
          </cell>
          <cell r="H318">
            <v>21.8</v>
          </cell>
          <cell r="I318">
            <v>35</v>
          </cell>
          <cell r="J318" t="str">
            <v>cm</v>
          </cell>
          <cell r="K318">
            <v>0</v>
          </cell>
          <cell r="L318" t="str">
            <v>pcs</v>
          </cell>
          <cell r="M318" t="str">
            <v>83026000</v>
          </cell>
          <cell r="N318">
            <v>4.3520000000000003</v>
          </cell>
          <cell r="O318" t="str">
            <v>EUR</v>
          </cell>
          <cell r="P318" t="str">
            <v>set</v>
          </cell>
          <cell r="Q318" t="str">
            <v>BP.M+.70.B.X.XX</v>
          </cell>
          <cell r="R318" t="str">
            <v>TP.X.TP-R.G.X.BK</v>
          </cell>
          <cell r="S318" t="str">
            <v>MT.M+.Mount</v>
          </cell>
          <cell r="T318" t="str">
            <v>FP.M.X.X.R.SS</v>
          </cell>
          <cell r="U318" t="str">
            <v>CP.X.X.G.N.SS</v>
          </cell>
          <cell r="V318" t="str">
            <v>FJ.IN.ST.48pg</v>
          </cell>
          <cell r="W318" t="str">
            <v>FJ.Box.ST</v>
          </cell>
          <cell r="X318" t="str">
            <v>FJ.Box.SL</v>
          </cell>
        </row>
        <row r="319">
          <cell r="A319">
            <v>8720681616629</v>
          </cell>
          <cell r="B319" t="str">
            <v>ST.M+.TP-R.B.R.SS</v>
          </cell>
          <cell r="C319" t="str">
            <v>FritsJurgens Set - System M+ TP-R Class B - round - stainless steel</v>
          </cell>
          <cell r="D319">
            <v>1182.9000000000001</v>
          </cell>
          <cell r="E319">
            <v>6.3369999999999997</v>
          </cell>
          <cell r="F319" t="str">
            <v>kg</v>
          </cell>
          <cell r="G319">
            <v>13.4</v>
          </cell>
          <cell r="H319">
            <v>21.8</v>
          </cell>
          <cell r="I319">
            <v>35</v>
          </cell>
          <cell r="J319" t="str">
            <v>cm</v>
          </cell>
          <cell r="K319">
            <v>0</v>
          </cell>
          <cell r="L319" t="str">
            <v>pcs</v>
          </cell>
          <cell r="M319" t="str">
            <v>83026000</v>
          </cell>
          <cell r="N319">
            <v>4.3520000000000003</v>
          </cell>
          <cell r="O319" t="str">
            <v>EUR</v>
          </cell>
          <cell r="P319" t="str">
            <v>set</v>
          </cell>
          <cell r="Q319" t="str">
            <v>BP.M+.70.B.X.XX</v>
          </cell>
          <cell r="R319" t="str">
            <v>TP.X.TP-R.G.X.SS</v>
          </cell>
          <cell r="S319" t="str">
            <v>MT.M+.Mount</v>
          </cell>
          <cell r="T319" t="str">
            <v>FP.M.X.X.R.SS</v>
          </cell>
          <cell r="U319" t="str">
            <v>CP.X.X.G.N.SS</v>
          </cell>
          <cell r="V319" t="str">
            <v>FJ.IN.ST.48pg</v>
          </cell>
          <cell r="W319" t="str">
            <v>FJ.Box.ST</v>
          </cell>
          <cell r="X319" t="str">
            <v>FJ.Box.SL</v>
          </cell>
        </row>
        <row r="320">
          <cell r="A320">
            <v>8720681601397</v>
          </cell>
          <cell r="B320" t="str">
            <v>ST.M+.TP-R.B.S.BK</v>
          </cell>
          <cell r="C320" t="str">
            <v>FritsJurgens Set - System M+ TP-R Class B - squared - black</v>
          </cell>
          <cell r="D320">
            <v>1182.9000000000001</v>
          </cell>
          <cell r="E320">
            <v>6.274</v>
          </cell>
          <cell r="F320" t="str">
            <v>kg</v>
          </cell>
          <cell r="G320">
            <v>13.4</v>
          </cell>
          <cell r="H320">
            <v>21.8</v>
          </cell>
          <cell r="I320">
            <v>35</v>
          </cell>
          <cell r="J320" t="str">
            <v>cm</v>
          </cell>
          <cell r="K320">
            <v>0</v>
          </cell>
          <cell r="L320" t="str">
            <v>pcs</v>
          </cell>
          <cell r="M320" t="str">
            <v>83026000</v>
          </cell>
          <cell r="N320">
            <v>4.2779999999999996</v>
          </cell>
          <cell r="O320" t="str">
            <v>EUR</v>
          </cell>
          <cell r="P320" t="str">
            <v>set</v>
          </cell>
          <cell r="Q320" t="str">
            <v>BP.M+.70.B.X.XX</v>
          </cell>
          <cell r="R320" t="str">
            <v>TP.X.TP-R.G.X.BK</v>
          </cell>
          <cell r="S320" t="str">
            <v>MT.M+.Mount</v>
          </cell>
          <cell r="T320" t="str">
            <v>FP.M.X.X.S.BK</v>
          </cell>
          <cell r="U320" t="str">
            <v>CP.X.X.G.N.SS</v>
          </cell>
          <cell r="V320" t="str">
            <v>FJ.IN.ST.52pg</v>
          </cell>
          <cell r="W320" t="str">
            <v>FJ.Box.ST</v>
          </cell>
          <cell r="X320" t="str">
            <v>FJ.Box.SL</v>
          </cell>
        </row>
        <row r="321">
          <cell r="A321">
            <v>8720681601342</v>
          </cell>
          <cell r="B321" t="str">
            <v>ST.M+.TP-R.B.S.BK-WT</v>
          </cell>
          <cell r="C321" t="str">
            <v>FritsJurgens Set - System M+ TP-R Class B - squared - black floor plate+white cover plate</v>
          </cell>
          <cell r="D321">
            <v>1182.9000000000001</v>
          </cell>
          <cell r="E321">
            <v>6.274</v>
          </cell>
          <cell r="F321" t="str">
            <v>kg</v>
          </cell>
          <cell r="G321">
            <v>13.4</v>
          </cell>
          <cell r="H321">
            <v>21.8</v>
          </cell>
          <cell r="I321">
            <v>35</v>
          </cell>
          <cell r="J321" t="str">
            <v>cm</v>
          </cell>
          <cell r="K321">
            <v>0</v>
          </cell>
          <cell r="L321" t="str">
            <v>pcs</v>
          </cell>
          <cell r="M321" t="str">
            <v>83026000</v>
          </cell>
          <cell r="N321">
            <v>4.2779999999999996</v>
          </cell>
          <cell r="O321" t="str">
            <v>EUR</v>
          </cell>
          <cell r="P321" t="str">
            <v>set</v>
          </cell>
          <cell r="Q321" t="str">
            <v>BP.M+.70.B.X.XX</v>
          </cell>
          <cell r="R321" t="str">
            <v>TP.X.TP-R.G.X.WT</v>
          </cell>
          <cell r="S321" t="str">
            <v>MT.M+.Mount</v>
          </cell>
          <cell r="T321" t="str">
            <v>FP.M.X.X.S.BK</v>
          </cell>
          <cell r="U321" t="str">
            <v>CP.X.X.G.N.SS</v>
          </cell>
          <cell r="V321" t="str">
            <v>FJ.IN.ST.52pg</v>
          </cell>
          <cell r="W321" t="str">
            <v>FJ.Box.ST</v>
          </cell>
          <cell r="X321" t="str">
            <v>FJ.Box.SL</v>
          </cell>
        </row>
        <row r="322">
          <cell r="A322">
            <v>8720681601359</v>
          </cell>
          <cell r="B322" t="str">
            <v>ST.M+.TP-R.B.S.SS-WT</v>
          </cell>
          <cell r="C322" t="str">
            <v>FritsJurgens Set - System M+ TP-R Class B - squared - stainless steel floor plate+white cover plate</v>
          </cell>
          <cell r="D322">
            <v>1170.4000000000001</v>
          </cell>
          <cell r="E322">
            <v>6.274</v>
          </cell>
          <cell r="F322" t="str">
            <v>kg</v>
          </cell>
          <cell r="G322">
            <v>13.4</v>
          </cell>
          <cell r="H322">
            <v>21.8</v>
          </cell>
          <cell r="I322">
            <v>35</v>
          </cell>
          <cell r="J322" t="str">
            <v>cm</v>
          </cell>
          <cell r="K322">
            <v>0</v>
          </cell>
          <cell r="L322" t="str">
            <v>pcs</v>
          </cell>
          <cell r="M322" t="str">
            <v>83026000</v>
          </cell>
          <cell r="N322">
            <v>4.2779999999999996</v>
          </cell>
          <cell r="O322" t="str">
            <v>EUR</v>
          </cell>
          <cell r="P322" t="str">
            <v>set</v>
          </cell>
          <cell r="Q322" t="str">
            <v>BP.M+.70.B.X.XX</v>
          </cell>
          <cell r="R322" t="str">
            <v>TP.X.TP-R.G.X.WT</v>
          </cell>
          <cell r="S322" t="str">
            <v>MT.M+.Mount</v>
          </cell>
          <cell r="T322" t="str">
            <v>FP.M.X.X.S.SS</v>
          </cell>
          <cell r="U322" t="str">
            <v>CP.X.X.G.N.SS</v>
          </cell>
          <cell r="V322" t="str">
            <v>FJ.IN.ST.52pg</v>
          </cell>
          <cell r="W322" t="str">
            <v>FJ.Box.ST</v>
          </cell>
          <cell r="X322" t="str">
            <v>FJ.Box.SL</v>
          </cell>
        </row>
        <row r="323">
          <cell r="A323">
            <v>8720681600581</v>
          </cell>
          <cell r="B323" t="str">
            <v>ST.M+.TP-R.B.S.BK-SS</v>
          </cell>
          <cell r="C323" t="str">
            <v>FritsJurgens Set - System M+ TP-R Class B - squared - black floor plate+stainless steel cover plate</v>
          </cell>
          <cell r="D323">
            <v>1182.9000000000001</v>
          </cell>
          <cell r="E323">
            <v>6.274</v>
          </cell>
          <cell r="F323" t="str">
            <v>kg</v>
          </cell>
          <cell r="G323">
            <v>13.4</v>
          </cell>
          <cell r="H323">
            <v>21.8</v>
          </cell>
          <cell r="I323">
            <v>35</v>
          </cell>
          <cell r="J323" t="str">
            <v>cm</v>
          </cell>
          <cell r="K323">
            <v>0</v>
          </cell>
          <cell r="L323" t="str">
            <v>pcs</v>
          </cell>
          <cell r="M323" t="str">
            <v>83026000</v>
          </cell>
          <cell r="N323">
            <v>4.2779999999999996</v>
          </cell>
          <cell r="O323" t="str">
            <v>EUR</v>
          </cell>
          <cell r="P323" t="str">
            <v>set</v>
          </cell>
          <cell r="Q323" t="str">
            <v>BP.M+.70.B.X.XX</v>
          </cell>
          <cell r="R323" t="str">
            <v>TP.X.TP-R.G.X.SS</v>
          </cell>
          <cell r="S323" t="str">
            <v>MT.M+.Mount</v>
          </cell>
          <cell r="T323" t="str">
            <v>FP.M.X.X.S.BK</v>
          </cell>
          <cell r="U323" t="str">
            <v>CP.X.X.G.N.SS</v>
          </cell>
          <cell r="V323" t="str">
            <v>FJ.IN.ST.52pg</v>
          </cell>
          <cell r="W323" t="str">
            <v>FJ.Box.ST</v>
          </cell>
          <cell r="X323" t="str">
            <v>FJ.Box.SL</v>
          </cell>
        </row>
        <row r="324">
          <cell r="A324">
            <v>8720681600598</v>
          </cell>
          <cell r="B324" t="str">
            <v>ST.M+.TP-R.B.S.SS-BK</v>
          </cell>
          <cell r="C324" t="str">
            <v>FritsJurgens Set - System M+ TP-R Class B - squared - stainless steel floor plate+black cover plate</v>
          </cell>
          <cell r="D324">
            <v>1170.4000000000001</v>
          </cell>
          <cell r="E324">
            <v>6.274</v>
          </cell>
          <cell r="F324" t="str">
            <v>kg</v>
          </cell>
          <cell r="G324">
            <v>13.4</v>
          </cell>
          <cell r="H324">
            <v>21.8</v>
          </cell>
          <cell r="I324">
            <v>35</v>
          </cell>
          <cell r="J324" t="str">
            <v>cm</v>
          </cell>
          <cell r="K324">
            <v>0</v>
          </cell>
          <cell r="L324" t="str">
            <v>pcs</v>
          </cell>
          <cell r="M324" t="str">
            <v>83026000</v>
          </cell>
          <cell r="N324">
            <v>4.2779999999999996</v>
          </cell>
          <cell r="O324" t="str">
            <v>EUR</v>
          </cell>
          <cell r="P324" t="str">
            <v>set</v>
          </cell>
          <cell r="Q324" t="str">
            <v>BP.M+.70.B.X.XX</v>
          </cell>
          <cell r="R324" t="str">
            <v>TP.X.TP-R.G.X.BK</v>
          </cell>
          <cell r="S324" t="str">
            <v>MT.M+.Mount</v>
          </cell>
          <cell r="T324" t="str">
            <v>FP.M.X.X.S.SS</v>
          </cell>
          <cell r="U324" t="str">
            <v>CP.X.X.G.N.SS</v>
          </cell>
          <cell r="V324" t="str">
            <v>FJ.IN.ST.52pg</v>
          </cell>
          <cell r="W324" t="str">
            <v>FJ.Box.ST</v>
          </cell>
          <cell r="X324" t="str">
            <v>FJ.Box.SL</v>
          </cell>
        </row>
        <row r="325">
          <cell r="A325">
            <v>8720681618173</v>
          </cell>
          <cell r="B325" t="str">
            <v>ST.M+.TP-R.B.S.SS</v>
          </cell>
          <cell r="C325" t="str">
            <v>FritsJurgens Set - System M+ TP-R Class B - squared - stainless steel</v>
          </cell>
          <cell r="D325">
            <v>1170.4000000000001</v>
          </cell>
          <cell r="E325">
            <v>6.274</v>
          </cell>
          <cell r="F325" t="str">
            <v>kg</v>
          </cell>
          <cell r="G325">
            <v>13.4</v>
          </cell>
          <cell r="H325">
            <v>21.8</v>
          </cell>
          <cell r="I325">
            <v>35</v>
          </cell>
          <cell r="J325" t="str">
            <v>cm</v>
          </cell>
          <cell r="K325">
            <v>0</v>
          </cell>
          <cell r="L325" t="str">
            <v>pcs</v>
          </cell>
          <cell r="M325" t="str">
            <v>83026000</v>
          </cell>
          <cell r="N325">
            <v>4.2779999999999996</v>
          </cell>
          <cell r="O325" t="str">
            <v>EUR</v>
          </cell>
          <cell r="P325" t="str">
            <v>set</v>
          </cell>
          <cell r="Q325" t="str">
            <v>BP.M+.70.B.X.XX</v>
          </cell>
          <cell r="R325" t="str">
            <v>TP.X.TP-R.G.X.SS</v>
          </cell>
          <cell r="S325" t="str">
            <v>MT.M+.Mount</v>
          </cell>
          <cell r="T325" t="str">
            <v>FP.M.X.X.S.SS</v>
          </cell>
          <cell r="U325" t="str">
            <v>CP.X.X.G.N.SS</v>
          </cell>
          <cell r="V325" t="str">
            <v>FJ.IN.ST.52pg</v>
          </cell>
          <cell r="W325" t="str">
            <v>FJ.Box.ST</v>
          </cell>
          <cell r="X325" t="str">
            <v>FJ.Box.SL</v>
          </cell>
        </row>
        <row r="326">
          <cell r="A326">
            <v>8720681601250</v>
          </cell>
          <cell r="B326" t="str">
            <v>ST.M+.TP-R.B.FR.SS-WT</v>
          </cell>
          <cell r="C326" t="str">
            <v>FritsJurgens Set - System M+ TP-R Class B - Flush rounded - stainless steel floor plate+white cover plate</v>
          </cell>
          <cell r="D326">
            <v>1170.4000000000001</v>
          </cell>
          <cell r="E326">
            <v>6.2370000000000001</v>
          </cell>
          <cell r="F326" t="str">
            <v>kg</v>
          </cell>
          <cell r="G326">
            <v>13.4</v>
          </cell>
          <cell r="H326">
            <v>21.8</v>
          </cell>
          <cell r="I326">
            <v>35</v>
          </cell>
          <cell r="J326" t="str">
            <v>cm</v>
          </cell>
          <cell r="K326">
            <v>0</v>
          </cell>
          <cell r="L326" t="str">
            <v>pcs</v>
          </cell>
          <cell r="M326" t="str">
            <v>83026000</v>
          </cell>
          <cell r="N326">
            <v>4.2569999999999997</v>
          </cell>
          <cell r="O326" t="str">
            <v>EUR</v>
          </cell>
          <cell r="P326" t="str">
            <v>set</v>
          </cell>
          <cell r="Q326" t="str">
            <v>BP.M+.70.B.X.XX</v>
          </cell>
          <cell r="R326" t="str">
            <v>TP.X.TP-R.G.X.WT</v>
          </cell>
          <cell r="S326" t="str">
            <v>MT.M+.Mount</v>
          </cell>
          <cell r="T326" t="str">
            <v>FP.M.X.X.FR.SS</v>
          </cell>
          <cell r="U326" t="str">
            <v>CP.X.X.G.N.SS</v>
          </cell>
          <cell r="V326" t="str">
            <v>FJ.IN.ST.44pg</v>
          </cell>
          <cell r="W326" t="str">
            <v>FJ.Box.ST</v>
          </cell>
          <cell r="X326" t="str">
            <v>FJ.Box.SL</v>
          </cell>
        </row>
        <row r="327">
          <cell r="A327">
            <v>8720681600536</v>
          </cell>
          <cell r="B327" t="str">
            <v>ST.M+.TP-R.B.FR.SS-BK</v>
          </cell>
          <cell r="C327" t="str">
            <v>FritsJurgens Set - System M+ TP-R Class B - Flush rounded - stainless steel floor plate+black cover plate</v>
          </cell>
          <cell r="D327">
            <v>1170.4000000000001</v>
          </cell>
          <cell r="E327">
            <v>6.2370000000000001</v>
          </cell>
          <cell r="F327" t="str">
            <v>kg</v>
          </cell>
          <cell r="G327">
            <v>13.4</v>
          </cell>
          <cell r="H327">
            <v>21.8</v>
          </cell>
          <cell r="I327">
            <v>35</v>
          </cell>
          <cell r="J327" t="str">
            <v>cm</v>
          </cell>
          <cell r="K327">
            <v>0</v>
          </cell>
          <cell r="L327" t="str">
            <v>pcs</v>
          </cell>
          <cell r="M327" t="str">
            <v>83026000</v>
          </cell>
          <cell r="N327">
            <v>4.2569999999999997</v>
          </cell>
          <cell r="O327" t="str">
            <v>EUR</v>
          </cell>
          <cell r="P327" t="str">
            <v>set</v>
          </cell>
          <cell r="Q327" t="str">
            <v>BP.M+.70.B.X.XX</v>
          </cell>
          <cell r="R327" t="str">
            <v>TP.X.TP-R.G.X.BK</v>
          </cell>
          <cell r="S327" t="str">
            <v>MT.M+.Mount</v>
          </cell>
          <cell r="T327" t="str">
            <v>FP.M.X.X.FR.SS</v>
          </cell>
          <cell r="U327" t="str">
            <v>CP.X.X.G.N.SS</v>
          </cell>
          <cell r="V327" t="str">
            <v>FJ.IN.ST.44pg</v>
          </cell>
          <cell r="W327" t="str">
            <v>FJ.Box.ST</v>
          </cell>
          <cell r="X327" t="str">
            <v>FJ.Box.SL</v>
          </cell>
        </row>
        <row r="328">
          <cell r="A328">
            <v>8720681612263</v>
          </cell>
          <cell r="B328" t="str">
            <v>ST.M+.TP-R.B.FR.SS</v>
          </cell>
          <cell r="C328" t="str">
            <v>FritsJurgens Set - System M+ TP-R Class B - Flush rounded - stainless steel</v>
          </cell>
          <cell r="D328">
            <v>1170.4000000000001</v>
          </cell>
          <cell r="E328">
            <v>6.2370000000000001</v>
          </cell>
          <cell r="F328" t="str">
            <v>kg</v>
          </cell>
          <cell r="G328">
            <v>13.4</v>
          </cell>
          <cell r="H328">
            <v>21.8</v>
          </cell>
          <cell r="I328">
            <v>35</v>
          </cell>
          <cell r="J328" t="str">
            <v>cm</v>
          </cell>
          <cell r="K328">
            <v>0</v>
          </cell>
          <cell r="L328" t="str">
            <v>pcs</v>
          </cell>
          <cell r="M328" t="str">
            <v>83026000</v>
          </cell>
          <cell r="N328">
            <v>4.2569999999999997</v>
          </cell>
          <cell r="O328" t="str">
            <v>EUR</v>
          </cell>
          <cell r="P328" t="str">
            <v>set</v>
          </cell>
          <cell r="Q328" t="str">
            <v>BP.M+.70.B.X.XX</v>
          </cell>
          <cell r="R328" t="str">
            <v>TP.X.TP-R.G.X.SS</v>
          </cell>
          <cell r="S328" t="str">
            <v>MT.M+.Mount</v>
          </cell>
          <cell r="T328" t="str">
            <v>FP.M.X.X.FR.SS</v>
          </cell>
          <cell r="U328" t="str">
            <v>CP.X.X.G.N.SS</v>
          </cell>
          <cell r="V328" t="str">
            <v>FJ.IN.ST.44pg</v>
          </cell>
          <cell r="W328" t="str">
            <v>FJ.Box.ST</v>
          </cell>
          <cell r="X328" t="str">
            <v>FJ.Box.SL</v>
          </cell>
        </row>
        <row r="329">
          <cell r="A329">
            <v>8720681601298</v>
          </cell>
          <cell r="B329" t="str">
            <v>ST.M+.TP-R.B.FS.SS-WT</v>
          </cell>
          <cell r="C329" t="str">
            <v>FritsJurgens Set - System M+ TP-R Class B - Flush squared - stainless steel floor plate+white cover plate</v>
          </cell>
          <cell r="D329">
            <v>1170.4000000000001</v>
          </cell>
          <cell r="E329">
            <v>6.24</v>
          </cell>
          <cell r="F329" t="str">
            <v>kg</v>
          </cell>
          <cell r="G329">
            <v>13.4</v>
          </cell>
          <cell r="H329">
            <v>21.8</v>
          </cell>
          <cell r="I329">
            <v>35</v>
          </cell>
          <cell r="J329" t="str">
            <v>cm</v>
          </cell>
          <cell r="K329">
            <v>0</v>
          </cell>
          <cell r="L329" t="str">
            <v>pcs</v>
          </cell>
          <cell r="M329" t="str">
            <v>83026000</v>
          </cell>
          <cell r="N329">
            <v>4.26</v>
          </cell>
          <cell r="O329" t="str">
            <v>EUR</v>
          </cell>
          <cell r="P329" t="str">
            <v>set</v>
          </cell>
          <cell r="Q329" t="str">
            <v>BP.M+.70.B.X.XX</v>
          </cell>
          <cell r="R329" t="str">
            <v>TP.X.TP-R.G.X.WT</v>
          </cell>
          <cell r="S329" t="str">
            <v>MT.M+.Mount</v>
          </cell>
          <cell r="T329" t="str">
            <v>FP.M.X.X.FS.SS</v>
          </cell>
          <cell r="U329" t="str">
            <v>CP.X.X.G.N.SS</v>
          </cell>
          <cell r="V329" t="str">
            <v>FJ.IN.ST.44pg</v>
          </cell>
          <cell r="W329" t="str">
            <v>FJ.Box.ST</v>
          </cell>
          <cell r="X329" t="str">
            <v>FJ.Box.SL</v>
          </cell>
        </row>
        <row r="330">
          <cell r="A330">
            <v>8720681600543</v>
          </cell>
          <cell r="B330" t="str">
            <v>ST.M+.TP-R.B.FS.SS-BK</v>
          </cell>
          <cell r="C330" t="str">
            <v>FritsJurgens Set - System M+ TP-R Class B - Flush squared - stainless steel floor plate+black cover plate</v>
          </cell>
          <cell r="D330">
            <v>1170.4000000000001</v>
          </cell>
          <cell r="E330">
            <v>6.24</v>
          </cell>
          <cell r="F330" t="str">
            <v>kg</v>
          </cell>
          <cell r="G330">
            <v>13.4</v>
          </cell>
          <cell r="H330">
            <v>21.8</v>
          </cell>
          <cell r="I330">
            <v>35</v>
          </cell>
          <cell r="J330" t="str">
            <v>cm</v>
          </cell>
          <cell r="K330">
            <v>0</v>
          </cell>
          <cell r="L330" t="str">
            <v>pcs</v>
          </cell>
          <cell r="M330" t="str">
            <v>83026000</v>
          </cell>
          <cell r="N330">
            <v>4.26</v>
          </cell>
          <cell r="O330" t="str">
            <v>EUR</v>
          </cell>
          <cell r="P330" t="str">
            <v>set</v>
          </cell>
          <cell r="Q330" t="str">
            <v>BP.M+.70.B.X.XX</v>
          </cell>
          <cell r="R330" t="str">
            <v>TP.X.TP-R.G.X.BK</v>
          </cell>
          <cell r="S330" t="str">
            <v>MT.M+.Mount</v>
          </cell>
          <cell r="T330" t="str">
            <v>FP.M.X.X.FS.SS</v>
          </cell>
          <cell r="U330" t="str">
            <v>CP.X.X.G.N.SS</v>
          </cell>
          <cell r="V330" t="str">
            <v>FJ.IN.ST.44pg</v>
          </cell>
          <cell r="W330" t="str">
            <v>FJ.Box.ST</v>
          </cell>
          <cell r="X330" t="str">
            <v>FJ.Box.SL</v>
          </cell>
        </row>
        <row r="331">
          <cell r="A331">
            <v>8720681619903</v>
          </cell>
          <cell r="B331" t="str">
            <v>ST.M+.TP-R.B.FS.SS</v>
          </cell>
          <cell r="C331" t="str">
            <v>FritsJurgens Set - System M+ TP-R Class B - Flush squared - stainless steel</v>
          </cell>
          <cell r="D331">
            <v>1170.4000000000001</v>
          </cell>
          <cell r="E331">
            <v>6.24</v>
          </cell>
          <cell r="F331" t="str">
            <v>kg</v>
          </cell>
          <cell r="G331">
            <v>13.4</v>
          </cell>
          <cell r="H331">
            <v>21.8</v>
          </cell>
          <cell r="I331">
            <v>35</v>
          </cell>
          <cell r="J331" t="str">
            <v>cm</v>
          </cell>
          <cell r="K331">
            <v>0</v>
          </cell>
          <cell r="L331" t="str">
            <v>pcs</v>
          </cell>
          <cell r="M331" t="str">
            <v>83026000</v>
          </cell>
          <cell r="N331">
            <v>4.26</v>
          </cell>
          <cell r="O331" t="str">
            <v>EUR</v>
          </cell>
          <cell r="P331" t="str">
            <v>set</v>
          </cell>
          <cell r="Q331" t="str">
            <v>BP.M+.70.B.X.XX</v>
          </cell>
          <cell r="R331" t="str">
            <v>TP.X.TP-R.G.X.SS</v>
          </cell>
          <cell r="S331" t="str">
            <v>MT.M+.Mount</v>
          </cell>
          <cell r="T331" t="str">
            <v>FP.M.X.X.FS.SS</v>
          </cell>
          <cell r="U331" t="str">
            <v>CP.X.X.G.N.SS</v>
          </cell>
          <cell r="V331" t="str">
            <v>FJ.IN.ST.44pg</v>
          </cell>
          <cell r="W331" t="str">
            <v>FJ.Box.ST</v>
          </cell>
          <cell r="X331" t="str">
            <v>FJ.Box.SL</v>
          </cell>
        </row>
        <row r="332">
          <cell r="A332">
            <v>8720681609669</v>
          </cell>
          <cell r="B332" t="str">
            <v>ST.M+.TP-R.C.R.BK</v>
          </cell>
          <cell r="C332" t="str">
            <v>FritsJurgens Set - System M+ TP-R Class C - round - black</v>
          </cell>
          <cell r="D332">
            <v>1358.3</v>
          </cell>
          <cell r="E332">
            <v>6.3339999999999996</v>
          </cell>
          <cell r="F332" t="str">
            <v>kg</v>
          </cell>
          <cell r="G332">
            <v>13.4</v>
          </cell>
          <cell r="H332">
            <v>21.8</v>
          </cell>
          <cell r="I332">
            <v>35</v>
          </cell>
          <cell r="J332" t="str">
            <v>cm</v>
          </cell>
          <cell r="K332">
            <v>0</v>
          </cell>
          <cell r="L332" t="str">
            <v>pcs</v>
          </cell>
          <cell r="M332" t="str">
            <v>83026000</v>
          </cell>
          <cell r="N332">
            <v>4.3490000000000002</v>
          </cell>
          <cell r="O332" t="str">
            <v>EUR</v>
          </cell>
          <cell r="P332" t="str">
            <v>set</v>
          </cell>
          <cell r="Q332" t="str">
            <v>BP.M+.70.C.X.XX</v>
          </cell>
          <cell r="R332" t="str">
            <v>TP.X.TP-R.G.X.BK</v>
          </cell>
          <cell r="S332" t="str">
            <v>MT.M+.Mount</v>
          </cell>
          <cell r="T332" t="str">
            <v>FP.M.X.X.R.BK</v>
          </cell>
          <cell r="U332" t="str">
            <v>CP.X.X.G.N.SS</v>
          </cell>
          <cell r="V332" t="str">
            <v>FJ.IN.ST.48pg</v>
          </cell>
          <cell r="W332" t="str">
            <v>FJ.Box.ST</v>
          </cell>
          <cell r="X332" t="str">
            <v>FJ.Box.SL</v>
          </cell>
        </row>
        <row r="333">
          <cell r="A333">
            <v>8720681601403</v>
          </cell>
          <cell r="B333" t="str">
            <v>ST.M+.TP-R.C.R.BK-WT</v>
          </cell>
          <cell r="C333" t="str">
            <v>FritsJurgens Set - System M+ TP-R Class C - round - black floor plate+white cover plate</v>
          </cell>
          <cell r="D333">
            <v>1358.3</v>
          </cell>
          <cell r="E333">
            <v>6.3339999999999996</v>
          </cell>
          <cell r="F333" t="str">
            <v>kg</v>
          </cell>
          <cell r="G333">
            <v>13.4</v>
          </cell>
          <cell r="H333">
            <v>21.8</v>
          </cell>
          <cell r="I333">
            <v>35</v>
          </cell>
          <cell r="J333" t="str">
            <v>cm</v>
          </cell>
          <cell r="K333">
            <v>0</v>
          </cell>
          <cell r="L333" t="str">
            <v>pcs</v>
          </cell>
          <cell r="M333" t="str">
            <v>83026000</v>
          </cell>
          <cell r="N333">
            <v>4.3490000000000002</v>
          </cell>
          <cell r="O333" t="str">
            <v>EUR</v>
          </cell>
          <cell r="P333" t="str">
            <v>set</v>
          </cell>
          <cell r="Q333" t="str">
            <v>BP.M+.70.C.X.XX</v>
          </cell>
          <cell r="R333" t="str">
            <v>TP.X.TP-R.G.X.WT</v>
          </cell>
          <cell r="S333" t="str">
            <v>MT.M+.Mount</v>
          </cell>
          <cell r="T333" t="str">
            <v>FP.M.X.X.R.BK</v>
          </cell>
          <cell r="U333" t="str">
            <v>CP.X.X.G.N.SS</v>
          </cell>
          <cell r="V333" t="str">
            <v>FJ.IN.ST.48pg</v>
          </cell>
          <cell r="W333" t="str">
            <v>FJ.Box.ST</v>
          </cell>
          <cell r="X333" t="str">
            <v>FJ.Box.SL</v>
          </cell>
        </row>
        <row r="334">
          <cell r="A334">
            <v>8720681601410</v>
          </cell>
          <cell r="B334" t="str">
            <v>ST.M+.TP-R.C.R.SS-WT</v>
          </cell>
          <cell r="C334" t="str">
            <v>FritsJurgens Set - System M+ TP-R Class C - round - stainless steel floor plate+white cover plate</v>
          </cell>
          <cell r="D334">
            <v>1344.7</v>
          </cell>
          <cell r="E334">
            <v>6.3369999999999997</v>
          </cell>
          <cell r="F334" t="str">
            <v>kg</v>
          </cell>
          <cell r="G334">
            <v>13.4</v>
          </cell>
          <cell r="H334">
            <v>21.8</v>
          </cell>
          <cell r="I334">
            <v>35</v>
          </cell>
          <cell r="J334" t="str">
            <v>cm</v>
          </cell>
          <cell r="K334">
            <v>0</v>
          </cell>
          <cell r="L334" t="str">
            <v>pcs</v>
          </cell>
          <cell r="M334" t="str">
            <v>83026000</v>
          </cell>
          <cell r="N334">
            <v>4.3520000000000003</v>
          </cell>
          <cell r="O334" t="str">
            <v>EUR</v>
          </cell>
          <cell r="P334" t="str">
            <v>set</v>
          </cell>
          <cell r="Q334" t="str">
            <v>BP.M+.70.C.X.XX</v>
          </cell>
          <cell r="R334" t="str">
            <v>TP.X.TP-R.G.X.WT</v>
          </cell>
          <cell r="S334" t="str">
            <v>MT.M+.Mount</v>
          </cell>
          <cell r="T334" t="str">
            <v>FP.M.X.X.R.SS</v>
          </cell>
          <cell r="U334" t="str">
            <v>CP.X.X.G.N.SS</v>
          </cell>
          <cell r="V334" t="str">
            <v>FJ.IN.ST.48pg</v>
          </cell>
          <cell r="W334" t="str">
            <v>FJ.Box.ST</v>
          </cell>
          <cell r="X334" t="str">
            <v>FJ.Box.SL</v>
          </cell>
        </row>
        <row r="335">
          <cell r="A335">
            <v>8720681600666</v>
          </cell>
          <cell r="B335" t="str">
            <v>ST.M+.TP-R.C.R.BK-SS</v>
          </cell>
          <cell r="C335" t="str">
            <v>FritsJurgens Set - System M+ TP-R Class C - round - black floor plate+stainless steel cover plate</v>
          </cell>
          <cell r="D335">
            <v>1358.3</v>
          </cell>
          <cell r="E335">
            <v>6.3339999999999996</v>
          </cell>
          <cell r="F335" t="str">
            <v>kg</v>
          </cell>
          <cell r="G335">
            <v>13.4</v>
          </cell>
          <cell r="H335">
            <v>21.8</v>
          </cell>
          <cell r="I335">
            <v>35</v>
          </cell>
          <cell r="J335" t="str">
            <v>cm</v>
          </cell>
          <cell r="K335">
            <v>0</v>
          </cell>
          <cell r="L335" t="str">
            <v>pcs</v>
          </cell>
          <cell r="M335" t="str">
            <v>83026000</v>
          </cell>
          <cell r="N335">
            <v>4.3490000000000002</v>
          </cell>
          <cell r="O335" t="str">
            <v>EUR</v>
          </cell>
          <cell r="P335" t="str">
            <v>set</v>
          </cell>
          <cell r="Q335" t="str">
            <v>BP.M+.70.C.X.XX</v>
          </cell>
          <cell r="R335" t="str">
            <v>TP.X.TP-R.G.X.SS</v>
          </cell>
          <cell r="S335" t="str">
            <v>MT.M+.Mount</v>
          </cell>
          <cell r="T335" t="str">
            <v>FP.M.X.X.R.BK</v>
          </cell>
          <cell r="U335" t="str">
            <v>CP.X.X.G.N.SS</v>
          </cell>
          <cell r="V335" t="str">
            <v>FJ.IN.ST.48pg</v>
          </cell>
          <cell r="W335" t="str">
            <v>FJ.Box.ST</v>
          </cell>
          <cell r="X335" t="str">
            <v>FJ.Box.SL</v>
          </cell>
        </row>
        <row r="336">
          <cell r="A336">
            <v>8720681600710</v>
          </cell>
          <cell r="B336" t="str">
            <v>ST.M+.TP-R.C.R.SS-BK</v>
          </cell>
          <cell r="C336" t="str">
            <v>FritsJurgens Set - System M+ TP-R Class C - round - stainless steel floor plate+black cover plate</v>
          </cell>
          <cell r="D336">
            <v>1344.7</v>
          </cell>
          <cell r="E336">
            <v>6.3369999999999997</v>
          </cell>
          <cell r="F336" t="str">
            <v>kg</v>
          </cell>
          <cell r="G336">
            <v>13.4</v>
          </cell>
          <cell r="H336">
            <v>21.8</v>
          </cell>
          <cell r="I336">
            <v>35</v>
          </cell>
          <cell r="J336" t="str">
            <v>cm</v>
          </cell>
          <cell r="K336">
            <v>0</v>
          </cell>
          <cell r="L336" t="str">
            <v>pcs</v>
          </cell>
          <cell r="M336" t="str">
            <v>83026000</v>
          </cell>
          <cell r="N336">
            <v>4.3520000000000003</v>
          </cell>
          <cell r="O336" t="str">
            <v>EUR</v>
          </cell>
          <cell r="P336" t="str">
            <v>set</v>
          </cell>
          <cell r="Q336" t="str">
            <v>BP.M+.70.C.X.XX</v>
          </cell>
          <cell r="R336" t="str">
            <v>TP.X.TP-R.G.X.BK</v>
          </cell>
          <cell r="S336" t="str">
            <v>MT.M+.Mount</v>
          </cell>
          <cell r="T336" t="str">
            <v>FP.M.X.X.R.SS</v>
          </cell>
          <cell r="U336" t="str">
            <v>CP.X.X.G.N.SS</v>
          </cell>
          <cell r="V336" t="str">
            <v>FJ.IN.ST.48pg</v>
          </cell>
          <cell r="W336" t="str">
            <v>FJ.Box.ST</v>
          </cell>
          <cell r="X336" t="str">
            <v>FJ.Box.SL</v>
          </cell>
        </row>
        <row r="337">
          <cell r="A337">
            <v>8720681600512</v>
          </cell>
          <cell r="B337" t="str">
            <v>ST.M+.TP-R.C.R.SS</v>
          </cell>
          <cell r="C337" t="str">
            <v>FritsJurgens Set - System M+ TP-R Class C - round - stainless steel</v>
          </cell>
          <cell r="D337">
            <v>1344.7</v>
          </cell>
          <cell r="E337">
            <v>6.3369999999999997</v>
          </cell>
          <cell r="F337" t="str">
            <v>kg</v>
          </cell>
          <cell r="G337">
            <v>13.4</v>
          </cell>
          <cell r="H337">
            <v>21.8</v>
          </cell>
          <cell r="I337">
            <v>35</v>
          </cell>
          <cell r="J337" t="str">
            <v>cm</v>
          </cell>
          <cell r="K337">
            <v>0</v>
          </cell>
          <cell r="L337" t="str">
            <v>pcs</v>
          </cell>
          <cell r="M337" t="str">
            <v>83026000</v>
          </cell>
          <cell r="N337">
            <v>4.3520000000000003</v>
          </cell>
          <cell r="O337" t="str">
            <v>EUR</v>
          </cell>
          <cell r="P337" t="str">
            <v>set</v>
          </cell>
          <cell r="Q337" t="str">
            <v>BP.M+.70.C.X.XX</v>
          </cell>
          <cell r="R337" t="str">
            <v>TP.X.TP-R.G.X.SS</v>
          </cell>
          <cell r="S337" t="str">
            <v>MT.M+.Mount</v>
          </cell>
          <cell r="T337" t="str">
            <v>FP.M.X.X.R.SS</v>
          </cell>
          <cell r="U337" t="str">
            <v>CP.X.X.G.N.SS</v>
          </cell>
          <cell r="V337" t="str">
            <v>FJ.IN.ST.48pg</v>
          </cell>
          <cell r="W337" t="str">
            <v>FJ.Box.ST</v>
          </cell>
          <cell r="X337" t="str">
            <v>FJ.Box.SL</v>
          </cell>
        </row>
        <row r="338">
          <cell r="A338">
            <v>8720681618692</v>
          </cell>
          <cell r="B338" t="str">
            <v>ST.M+.TP-R.C.S.BK</v>
          </cell>
          <cell r="C338" t="str">
            <v>FritsJurgens Set - System M+ TP-R Class C - squared - black</v>
          </cell>
          <cell r="D338">
            <v>1344.7</v>
          </cell>
          <cell r="E338">
            <v>6.274</v>
          </cell>
          <cell r="F338" t="str">
            <v>kg</v>
          </cell>
          <cell r="G338">
            <v>13.4</v>
          </cell>
          <cell r="H338">
            <v>21.8</v>
          </cell>
          <cell r="I338">
            <v>35</v>
          </cell>
          <cell r="J338" t="str">
            <v>cm</v>
          </cell>
          <cell r="K338">
            <v>0</v>
          </cell>
          <cell r="L338" t="str">
            <v>pcs</v>
          </cell>
          <cell r="M338" t="str">
            <v>83026000</v>
          </cell>
          <cell r="N338">
            <v>4.2779999999999996</v>
          </cell>
          <cell r="O338" t="str">
            <v>EUR</v>
          </cell>
          <cell r="P338" t="str">
            <v>set</v>
          </cell>
          <cell r="Q338" t="str">
            <v>BP.M+.70.C.X.XX</v>
          </cell>
          <cell r="R338" t="str">
            <v>TP.X.TP-R.G.X.BK</v>
          </cell>
          <cell r="S338" t="str">
            <v>MT.M+.Mount</v>
          </cell>
          <cell r="T338" t="str">
            <v>FP.M.X.X.S.BK</v>
          </cell>
          <cell r="U338" t="str">
            <v>CP.X.X.G.N.SS</v>
          </cell>
          <cell r="V338" t="str">
            <v>FJ.IN.ST.52pg</v>
          </cell>
          <cell r="W338" t="str">
            <v>FJ.Box.ST</v>
          </cell>
          <cell r="X338" t="str">
            <v>FJ.Box.SL</v>
          </cell>
        </row>
        <row r="339">
          <cell r="A339">
            <v>8720681601441</v>
          </cell>
          <cell r="B339" t="str">
            <v>ST.M+.TP-R.C.S.BK-WT</v>
          </cell>
          <cell r="C339" t="str">
            <v>FritsJurgens Set - System M+ TP-R Class C - squared - black floor plate+white cover plate</v>
          </cell>
          <cell r="D339">
            <v>1344.7</v>
          </cell>
          <cell r="E339">
            <v>6.274</v>
          </cell>
          <cell r="F339" t="str">
            <v>kg</v>
          </cell>
          <cell r="G339">
            <v>13.4</v>
          </cell>
          <cell r="H339">
            <v>21.8</v>
          </cell>
          <cell r="I339">
            <v>35</v>
          </cell>
          <cell r="J339" t="str">
            <v>cm</v>
          </cell>
          <cell r="K339">
            <v>0</v>
          </cell>
          <cell r="L339" t="str">
            <v>pcs</v>
          </cell>
          <cell r="M339" t="str">
            <v>83026000</v>
          </cell>
          <cell r="N339">
            <v>4.2779999999999996</v>
          </cell>
          <cell r="O339" t="str">
            <v>EUR</v>
          </cell>
          <cell r="P339" t="str">
            <v>set</v>
          </cell>
          <cell r="Q339" t="str">
            <v>BP.M+.70.C.X.XX</v>
          </cell>
          <cell r="R339" t="str">
            <v>TP.X.TP-R.G.X.WT</v>
          </cell>
          <cell r="S339" t="str">
            <v>MT.M+.Mount</v>
          </cell>
          <cell r="T339" t="str">
            <v>FP.M.X.X.S.BK</v>
          </cell>
          <cell r="U339" t="str">
            <v>CP.X.X.G.N.SS</v>
          </cell>
          <cell r="V339" t="str">
            <v>FJ.IN.ST.52pg</v>
          </cell>
          <cell r="W339" t="str">
            <v>FJ.Box.ST</v>
          </cell>
          <cell r="X339" t="str">
            <v>FJ.Box.SL</v>
          </cell>
        </row>
        <row r="340">
          <cell r="A340">
            <v>8720681601458</v>
          </cell>
          <cell r="B340" t="str">
            <v>ST.M+.TP-R.C.S.SS-WT</v>
          </cell>
          <cell r="C340" t="str">
            <v>FritsJurgens Set - System M+ TP-R Class C - squared - stainless steel floor plate+white cover plate</v>
          </cell>
          <cell r="D340">
            <v>1332.2</v>
          </cell>
          <cell r="E340">
            <v>6.274</v>
          </cell>
          <cell r="F340" t="str">
            <v>kg</v>
          </cell>
          <cell r="G340">
            <v>13.4</v>
          </cell>
          <cell r="H340">
            <v>21.8</v>
          </cell>
          <cell r="I340">
            <v>35</v>
          </cell>
          <cell r="J340" t="str">
            <v>cm</v>
          </cell>
          <cell r="K340">
            <v>0</v>
          </cell>
          <cell r="L340" t="str">
            <v>pcs</v>
          </cell>
          <cell r="M340" t="str">
            <v>83026000</v>
          </cell>
          <cell r="N340">
            <v>4.2779999999999996</v>
          </cell>
          <cell r="O340" t="str">
            <v>EUR</v>
          </cell>
          <cell r="P340" t="str">
            <v>set</v>
          </cell>
          <cell r="Q340" t="str">
            <v>BP.M+.70.C.X.XX</v>
          </cell>
          <cell r="R340" t="str">
            <v>TP.X.TP-R.G.X.WT</v>
          </cell>
          <cell r="S340" t="str">
            <v>MT.M+.Mount</v>
          </cell>
          <cell r="T340" t="str">
            <v>FP.M.X.X.S.SS</v>
          </cell>
          <cell r="U340" t="str">
            <v>CP.X.X.G.N.SS</v>
          </cell>
          <cell r="V340" t="str">
            <v>FJ.IN.ST.52pg</v>
          </cell>
          <cell r="W340" t="str">
            <v>FJ.Box.ST</v>
          </cell>
          <cell r="X340" t="str">
            <v>FJ.Box.SL</v>
          </cell>
        </row>
        <row r="341">
          <cell r="A341">
            <v>8720681600727</v>
          </cell>
          <cell r="B341" t="str">
            <v>ST.M+.TP-R.C.S.BK-SS</v>
          </cell>
          <cell r="C341" t="str">
            <v>FritsJurgens Set - System M+ TP-R Class C - squared - black floor plate+stainless steel cover plate</v>
          </cell>
          <cell r="D341">
            <v>1344.7</v>
          </cell>
          <cell r="E341">
            <v>6.274</v>
          </cell>
          <cell r="F341" t="str">
            <v>kg</v>
          </cell>
          <cell r="G341">
            <v>13.4</v>
          </cell>
          <cell r="H341">
            <v>21.8</v>
          </cell>
          <cell r="I341">
            <v>35</v>
          </cell>
          <cell r="J341" t="str">
            <v>cm</v>
          </cell>
          <cell r="K341">
            <v>0</v>
          </cell>
          <cell r="L341" t="str">
            <v>pcs</v>
          </cell>
          <cell r="M341" t="str">
            <v>83026000</v>
          </cell>
          <cell r="N341">
            <v>4.2779999999999996</v>
          </cell>
          <cell r="O341" t="str">
            <v>EUR</v>
          </cell>
          <cell r="P341" t="str">
            <v>set</v>
          </cell>
          <cell r="Q341" t="str">
            <v>BP.M+.70.C.X.XX</v>
          </cell>
          <cell r="R341" t="str">
            <v>TP.X.TP-R.G.X.SS</v>
          </cell>
          <cell r="S341" t="str">
            <v>MT.M+.Mount</v>
          </cell>
          <cell r="T341" t="str">
            <v>FP.M.X.X.S.BK</v>
          </cell>
          <cell r="U341" t="str">
            <v>CP.X.X.G.N.SS</v>
          </cell>
          <cell r="V341" t="str">
            <v>FJ.IN.ST.52pg</v>
          </cell>
          <cell r="W341" t="str">
            <v>FJ.Box.ST</v>
          </cell>
          <cell r="X341" t="str">
            <v>FJ.Box.SL</v>
          </cell>
        </row>
        <row r="342">
          <cell r="A342">
            <v>8720681600734</v>
          </cell>
          <cell r="B342" t="str">
            <v>ST.M+.TP-R.C.S.SS-BK</v>
          </cell>
          <cell r="C342" t="str">
            <v>FritsJurgens Set - System M+ TP-R Class C - squared - stainless steel floor plate+black cover plate</v>
          </cell>
          <cell r="D342">
            <v>1332.2</v>
          </cell>
          <cell r="E342">
            <v>6.274</v>
          </cell>
          <cell r="F342" t="str">
            <v>kg</v>
          </cell>
          <cell r="G342">
            <v>13.4</v>
          </cell>
          <cell r="H342">
            <v>21.8</v>
          </cell>
          <cell r="I342">
            <v>35</v>
          </cell>
          <cell r="J342" t="str">
            <v>cm</v>
          </cell>
          <cell r="K342">
            <v>0</v>
          </cell>
          <cell r="L342" t="str">
            <v>pcs</v>
          </cell>
          <cell r="M342" t="str">
            <v>83026000</v>
          </cell>
          <cell r="N342">
            <v>4.2779999999999996</v>
          </cell>
          <cell r="O342" t="str">
            <v>EUR</v>
          </cell>
          <cell r="P342" t="str">
            <v>set</v>
          </cell>
          <cell r="Q342" t="str">
            <v>BP.M+.70.C.X.XX</v>
          </cell>
          <cell r="R342" t="str">
            <v>TP.X.TP-R.G.X.BK</v>
          </cell>
          <cell r="S342" t="str">
            <v>MT.M+.Mount</v>
          </cell>
          <cell r="T342" t="str">
            <v>FP.M.X.X.S.SS</v>
          </cell>
          <cell r="U342" t="str">
            <v>CP.X.X.G.N.SS</v>
          </cell>
          <cell r="V342" t="str">
            <v>FJ.IN.ST.52pg</v>
          </cell>
          <cell r="W342" t="str">
            <v>FJ.Box.ST</v>
          </cell>
          <cell r="X342" t="str">
            <v>FJ.Box.SL</v>
          </cell>
        </row>
        <row r="343">
          <cell r="A343">
            <v>8720681608174</v>
          </cell>
          <cell r="B343" t="str">
            <v>ST.M+.TP-R.C.S.SS</v>
          </cell>
          <cell r="C343" t="str">
            <v>FritsJurgens Set - System M+ TP-R Class C - squared - stainless steel</v>
          </cell>
          <cell r="D343">
            <v>1332.2</v>
          </cell>
          <cell r="E343">
            <v>6.274</v>
          </cell>
          <cell r="F343" t="str">
            <v>kg</v>
          </cell>
          <cell r="G343">
            <v>13.4</v>
          </cell>
          <cell r="H343">
            <v>21.8</v>
          </cell>
          <cell r="I343">
            <v>35</v>
          </cell>
          <cell r="J343" t="str">
            <v>cm</v>
          </cell>
          <cell r="K343">
            <v>0</v>
          </cell>
          <cell r="L343" t="str">
            <v>pcs</v>
          </cell>
          <cell r="M343" t="str">
            <v>83026000</v>
          </cell>
          <cell r="N343">
            <v>4.2779999999999996</v>
          </cell>
          <cell r="O343" t="str">
            <v>EUR</v>
          </cell>
          <cell r="P343" t="str">
            <v>set</v>
          </cell>
          <cell r="Q343" t="str">
            <v>BP.M+.70.C.X.XX</v>
          </cell>
          <cell r="R343" t="str">
            <v>TP.X.TP-R.G.X.SS</v>
          </cell>
          <cell r="S343" t="str">
            <v>MT.M+.Mount</v>
          </cell>
          <cell r="T343" t="str">
            <v>FP.M.X.X.S.SS</v>
          </cell>
          <cell r="U343" t="str">
            <v>CP.X.X.G.N.SS</v>
          </cell>
          <cell r="V343" t="str">
            <v>FJ.IN.ST.52pg</v>
          </cell>
          <cell r="W343" t="str">
            <v>FJ.Box.ST</v>
          </cell>
          <cell r="X343" t="str">
            <v>FJ.Box.SL</v>
          </cell>
        </row>
        <row r="344">
          <cell r="A344">
            <v>8720681601366</v>
          </cell>
          <cell r="B344" t="str">
            <v>ST.M+.TP-R.C.FR.SS-WT</v>
          </cell>
          <cell r="C344" t="str">
            <v>FritsJurgens Set - System M+ TP-R Class C - Flush rounded - stainless steel floor plate+white cover plate</v>
          </cell>
          <cell r="D344">
            <v>1332.2</v>
          </cell>
          <cell r="E344">
            <v>6.2370000000000001</v>
          </cell>
          <cell r="F344" t="str">
            <v>kg</v>
          </cell>
          <cell r="G344">
            <v>13.4</v>
          </cell>
          <cell r="H344">
            <v>21.8</v>
          </cell>
          <cell r="I344">
            <v>35</v>
          </cell>
          <cell r="J344" t="str">
            <v>cm</v>
          </cell>
          <cell r="K344">
            <v>0</v>
          </cell>
          <cell r="L344" t="str">
            <v>pcs</v>
          </cell>
          <cell r="M344" t="str">
            <v>83026000</v>
          </cell>
          <cell r="N344">
            <v>4.2569999999999997</v>
          </cell>
          <cell r="O344" t="str">
            <v>EUR</v>
          </cell>
          <cell r="P344" t="str">
            <v>set</v>
          </cell>
          <cell r="Q344" t="str">
            <v>BP.M+.70.C.X.XX</v>
          </cell>
          <cell r="R344" t="str">
            <v>TP.X.TP-R.G.X.WT</v>
          </cell>
          <cell r="S344" t="str">
            <v>MT.M+.Mount</v>
          </cell>
          <cell r="T344" t="str">
            <v>FP.M.X.X.FR.SS</v>
          </cell>
          <cell r="U344" t="str">
            <v>CP.X.X.G.N.SS</v>
          </cell>
          <cell r="V344" t="str">
            <v>FJ.IN.ST.44pg</v>
          </cell>
          <cell r="W344" t="str">
            <v>FJ.Box.ST</v>
          </cell>
          <cell r="X344" t="str">
            <v>FJ.Box.SL</v>
          </cell>
        </row>
        <row r="345">
          <cell r="A345">
            <v>8720681600611</v>
          </cell>
          <cell r="B345" t="str">
            <v>ST.M+.TP-R.C.FR.SS-BK</v>
          </cell>
          <cell r="C345" t="str">
            <v>FritsJurgens Set - System M+ TP-R Class C - Flush rounded - stainless steel floor plate+black cover plate</v>
          </cell>
          <cell r="D345">
            <v>1332.2</v>
          </cell>
          <cell r="E345">
            <v>6.2370000000000001</v>
          </cell>
          <cell r="F345" t="str">
            <v>kg</v>
          </cell>
          <cell r="G345">
            <v>13.4</v>
          </cell>
          <cell r="H345">
            <v>21.8</v>
          </cell>
          <cell r="I345">
            <v>35</v>
          </cell>
          <cell r="J345" t="str">
            <v>cm</v>
          </cell>
          <cell r="K345">
            <v>0</v>
          </cell>
          <cell r="L345" t="str">
            <v>pcs</v>
          </cell>
          <cell r="M345" t="str">
            <v>83026000</v>
          </cell>
          <cell r="N345">
            <v>4.2569999999999997</v>
          </cell>
          <cell r="O345" t="str">
            <v>EUR</v>
          </cell>
          <cell r="P345" t="str">
            <v>set</v>
          </cell>
          <cell r="Q345" t="str">
            <v>BP.M+.70.C.X.XX</v>
          </cell>
          <cell r="R345" t="str">
            <v>TP.X.TP-R.G.X.BK</v>
          </cell>
          <cell r="S345" t="str">
            <v>MT.M+.Mount</v>
          </cell>
          <cell r="T345" t="str">
            <v>FP.M.X.X.FR.SS</v>
          </cell>
          <cell r="U345" t="str">
            <v>CP.X.X.G.N.SS</v>
          </cell>
          <cell r="V345" t="str">
            <v>FJ.IN.ST.44pg</v>
          </cell>
          <cell r="W345" t="str">
            <v>FJ.Box.ST</v>
          </cell>
          <cell r="X345" t="str">
            <v>FJ.Box.SL</v>
          </cell>
        </row>
        <row r="346">
          <cell r="A346">
            <v>8720681614687</v>
          </cell>
          <cell r="B346" t="str">
            <v>ST.M+.TP-R.C.FR.SS</v>
          </cell>
          <cell r="C346" t="str">
            <v>FritsJurgens Set - System M+ TP-R Class C - Flush rounded - stainless steel</v>
          </cell>
          <cell r="D346">
            <v>1332.2</v>
          </cell>
          <cell r="E346">
            <v>6.2370000000000001</v>
          </cell>
          <cell r="F346" t="str">
            <v>kg</v>
          </cell>
          <cell r="G346">
            <v>13.4</v>
          </cell>
          <cell r="H346">
            <v>21.8</v>
          </cell>
          <cell r="I346">
            <v>35</v>
          </cell>
          <cell r="J346" t="str">
            <v>cm</v>
          </cell>
          <cell r="K346">
            <v>0</v>
          </cell>
          <cell r="L346" t="str">
            <v>pcs</v>
          </cell>
          <cell r="M346" t="str">
            <v>83026000</v>
          </cell>
          <cell r="N346">
            <v>4.2569999999999997</v>
          </cell>
          <cell r="O346" t="str">
            <v>EUR</v>
          </cell>
          <cell r="P346" t="str">
            <v>set</v>
          </cell>
          <cell r="Q346" t="str">
            <v>BP.M+.70.C.X.XX</v>
          </cell>
          <cell r="R346" t="str">
            <v>TP.X.TP-R.G.X.SS</v>
          </cell>
          <cell r="S346" t="str">
            <v>MT.M+.Mount</v>
          </cell>
          <cell r="T346" t="str">
            <v>FP.M.X.X.FR.SS</v>
          </cell>
          <cell r="U346" t="str">
            <v>CP.X.X.G.N.SS</v>
          </cell>
          <cell r="V346" t="str">
            <v>FJ.IN.ST.44pg</v>
          </cell>
          <cell r="W346" t="str">
            <v>FJ.Box.ST</v>
          </cell>
          <cell r="X346" t="str">
            <v>FJ.Box.SL</v>
          </cell>
        </row>
        <row r="347">
          <cell r="A347">
            <v>8720681601380</v>
          </cell>
          <cell r="B347" t="str">
            <v>ST.M+.TP-R.C.FS.SS-WT</v>
          </cell>
          <cell r="C347" t="str">
            <v>FritsJurgens Set - System M+ TP-R Class C - Flush squared - stainless steel floor plate+white cover plate</v>
          </cell>
          <cell r="D347">
            <v>1332.2</v>
          </cell>
          <cell r="E347">
            <v>6.24</v>
          </cell>
          <cell r="F347" t="str">
            <v>kg</v>
          </cell>
          <cell r="G347">
            <v>13.4</v>
          </cell>
          <cell r="H347">
            <v>21.8</v>
          </cell>
          <cell r="I347">
            <v>35</v>
          </cell>
          <cell r="J347" t="str">
            <v>cm</v>
          </cell>
          <cell r="K347">
            <v>0</v>
          </cell>
          <cell r="L347" t="str">
            <v>pcs</v>
          </cell>
          <cell r="M347" t="str">
            <v>83026000</v>
          </cell>
          <cell r="N347">
            <v>4.26</v>
          </cell>
          <cell r="O347" t="str">
            <v>EUR</v>
          </cell>
          <cell r="P347" t="str">
            <v>set</v>
          </cell>
          <cell r="Q347" t="str">
            <v>BP.M+.70.C.X.XX</v>
          </cell>
          <cell r="R347" t="str">
            <v>TP.X.TP-R.G.X.WT</v>
          </cell>
          <cell r="S347" t="str">
            <v>MT.M+.Mount</v>
          </cell>
          <cell r="T347" t="str">
            <v>FP.M.X.X.FS.SS</v>
          </cell>
          <cell r="U347" t="str">
            <v>CP.X.X.G.N.SS</v>
          </cell>
          <cell r="V347" t="str">
            <v>FJ.IN.ST.44pg</v>
          </cell>
          <cell r="W347" t="str">
            <v>FJ.Box.ST</v>
          </cell>
          <cell r="X347" t="str">
            <v>FJ.Box.SL</v>
          </cell>
        </row>
        <row r="348">
          <cell r="A348">
            <v>8720681600642</v>
          </cell>
          <cell r="B348" t="str">
            <v>ST.M+.TP-R.C.FS.SS-BK</v>
          </cell>
          <cell r="C348" t="str">
            <v>FritsJurgens Set - System M+ TP-R Class C - Flush squared - stainless steel floor plate+black cover plate</v>
          </cell>
          <cell r="D348">
            <v>1332.2</v>
          </cell>
          <cell r="E348">
            <v>6.24</v>
          </cell>
          <cell r="F348" t="str">
            <v>kg</v>
          </cell>
          <cell r="G348">
            <v>13.4</v>
          </cell>
          <cell r="H348">
            <v>21.8</v>
          </cell>
          <cell r="I348">
            <v>35</v>
          </cell>
          <cell r="J348" t="str">
            <v>cm</v>
          </cell>
          <cell r="K348">
            <v>0</v>
          </cell>
          <cell r="L348" t="str">
            <v>pcs</v>
          </cell>
          <cell r="M348" t="str">
            <v>83026000</v>
          </cell>
          <cell r="N348">
            <v>4.26</v>
          </cell>
          <cell r="O348" t="str">
            <v>EUR</v>
          </cell>
          <cell r="P348" t="str">
            <v>set</v>
          </cell>
          <cell r="Q348" t="str">
            <v>BP.M+.70.C.X.XX</v>
          </cell>
          <cell r="R348" t="str">
            <v>TP.X.TP-R.G.X.BK</v>
          </cell>
          <cell r="S348" t="str">
            <v>MT.M+.Mount</v>
          </cell>
          <cell r="T348" t="str">
            <v>FP.M.X.X.FS.SS</v>
          </cell>
          <cell r="U348" t="str">
            <v>CP.X.X.G.N.SS</v>
          </cell>
          <cell r="V348" t="str">
            <v>FJ.IN.ST.44pg</v>
          </cell>
          <cell r="W348" t="str">
            <v>FJ.Box.ST</v>
          </cell>
          <cell r="X348" t="str">
            <v>FJ.Box.SL</v>
          </cell>
        </row>
        <row r="349">
          <cell r="A349">
            <v>8720681606804</v>
          </cell>
          <cell r="B349" t="str">
            <v>ST.M+.TP-R.C.FS.SS</v>
          </cell>
          <cell r="C349" t="str">
            <v>FritsJurgens Set - System M+ TP-R Class C - Flush squared - stainless steel</v>
          </cell>
          <cell r="D349">
            <v>1332.2</v>
          </cell>
          <cell r="E349">
            <v>6.24</v>
          </cell>
          <cell r="F349" t="str">
            <v>kg</v>
          </cell>
          <cell r="G349">
            <v>13.4</v>
          </cell>
          <cell r="H349">
            <v>21.8</v>
          </cell>
          <cell r="I349">
            <v>35</v>
          </cell>
          <cell r="J349" t="str">
            <v>cm</v>
          </cell>
          <cell r="K349">
            <v>0</v>
          </cell>
          <cell r="L349" t="str">
            <v>pcs</v>
          </cell>
          <cell r="M349" t="str">
            <v>83026000</v>
          </cell>
          <cell r="N349">
            <v>4.26</v>
          </cell>
          <cell r="O349" t="str">
            <v>EUR</v>
          </cell>
          <cell r="P349" t="str">
            <v>set</v>
          </cell>
          <cell r="Q349" t="str">
            <v>BP.M+.70.C.X.XX</v>
          </cell>
          <cell r="R349" t="str">
            <v>TP.X.TP-R.G.X.SS</v>
          </cell>
          <cell r="S349" t="str">
            <v>MT.M+.Mount</v>
          </cell>
          <cell r="T349" t="str">
            <v>FP.M.X.X.FS.SS</v>
          </cell>
          <cell r="U349" t="str">
            <v>CP.X.X.G.N.SS</v>
          </cell>
          <cell r="V349" t="str">
            <v>FJ.IN.ST.44pg</v>
          </cell>
          <cell r="W349" t="str">
            <v>FJ.Box.ST</v>
          </cell>
          <cell r="X349" t="str">
            <v>FJ.Box.SL</v>
          </cell>
        </row>
        <row r="350">
          <cell r="A350">
            <v>8720681609331</v>
          </cell>
          <cell r="B350" t="str">
            <v>ST.M+.TP-R.D.R.BK</v>
          </cell>
          <cell r="C350" t="str">
            <v>FritsJurgens Set - System M+ TP-R Class D - round - black</v>
          </cell>
          <cell r="D350">
            <v>1501.3</v>
          </cell>
          <cell r="E350">
            <v>6.407</v>
          </cell>
          <cell r="F350" t="str">
            <v>kg</v>
          </cell>
          <cell r="G350">
            <v>13.4</v>
          </cell>
          <cell r="H350">
            <v>21.8</v>
          </cell>
          <cell r="I350">
            <v>35</v>
          </cell>
          <cell r="J350" t="str">
            <v>cm</v>
          </cell>
          <cell r="K350">
            <v>0</v>
          </cell>
          <cell r="L350" t="str">
            <v>pcs</v>
          </cell>
          <cell r="M350" t="str">
            <v>83026000</v>
          </cell>
          <cell r="N350">
            <v>4.3520000000000003</v>
          </cell>
          <cell r="O350" t="str">
            <v>EUR</v>
          </cell>
          <cell r="P350" t="str">
            <v>set</v>
          </cell>
          <cell r="Q350" t="str">
            <v>BP.M+.70.D.X.XX</v>
          </cell>
          <cell r="R350" t="str">
            <v>TP.X.TP-R.G.X.BK</v>
          </cell>
          <cell r="S350" t="str">
            <v>MT.M+.Mount</v>
          </cell>
          <cell r="T350" t="str">
            <v>FP.M.X.X.R.BK</v>
          </cell>
          <cell r="U350" t="str">
            <v>CP.X.X.G.N.SS</v>
          </cell>
          <cell r="V350" t="str">
            <v>FJ.IN.ST.48pg</v>
          </cell>
          <cell r="W350" t="str">
            <v>FJ.Box.ST</v>
          </cell>
          <cell r="X350" t="str">
            <v>FJ.Box.SL</v>
          </cell>
        </row>
        <row r="351">
          <cell r="A351">
            <v>8720681601526</v>
          </cell>
          <cell r="B351" t="str">
            <v>ST.M+.TP-R.D.R.BK-WT</v>
          </cell>
          <cell r="C351" t="str">
            <v>FritsJurgens Set - System M+ TP-R Class D - round - black floor plate+white cover plate</v>
          </cell>
          <cell r="D351">
            <v>1501.3</v>
          </cell>
          <cell r="E351">
            <v>6.407</v>
          </cell>
          <cell r="F351" t="str">
            <v>kg</v>
          </cell>
          <cell r="G351">
            <v>13.4</v>
          </cell>
          <cell r="H351">
            <v>21.8</v>
          </cell>
          <cell r="I351">
            <v>35</v>
          </cell>
          <cell r="J351" t="str">
            <v>cm</v>
          </cell>
          <cell r="K351">
            <v>0</v>
          </cell>
          <cell r="L351" t="str">
            <v>pcs</v>
          </cell>
          <cell r="M351" t="str">
            <v>83026000</v>
          </cell>
          <cell r="N351">
            <v>4.3520000000000003</v>
          </cell>
          <cell r="O351" t="str">
            <v>EUR</v>
          </cell>
          <cell r="P351" t="str">
            <v>set</v>
          </cell>
          <cell r="Q351" t="str">
            <v>BP.M+.70.D.X.XX</v>
          </cell>
          <cell r="R351" t="str">
            <v>TP.X.TP-R.G.X.WT</v>
          </cell>
          <cell r="S351" t="str">
            <v>MT.M+.Mount</v>
          </cell>
          <cell r="T351" t="str">
            <v>FP.M.X.X.R.BK</v>
          </cell>
          <cell r="U351" t="str">
            <v>CP.X.X.G.N.SS</v>
          </cell>
          <cell r="V351" t="str">
            <v>FJ.IN.ST.48pg</v>
          </cell>
          <cell r="W351" t="str">
            <v>FJ.Box.ST</v>
          </cell>
          <cell r="X351" t="str">
            <v>FJ.Box.SL</v>
          </cell>
        </row>
        <row r="352">
          <cell r="A352">
            <v>8720681601533</v>
          </cell>
          <cell r="B352" t="str">
            <v>ST.M+.TP-R.D.R.SS-WT</v>
          </cell>
          <cell r="C352" t="str">
            <v>FritsJurgens Set - System M+ TP-R Class D - round - stainless steel floor plate+white cover plate</v>
          </cell>
          <cell r="D352">
            <v>1487.7</v>
          </cell>
          <cell r="E352">
            <v>6.41</v>
          </cell>
          <cell r="F352" t="str">
            <v>kg</v>
          </cell>
          <cell r="G352">
            <v>13.4</v>
          </cell>
          <cell r="H352">
            <v>21.8</v>
          </cell>
          <cell r="I352">
            <v>35</v>
          </cell>
          <cell r="J352" t="str">
            <v>cm</v>
          </cell>
          <cell r="K352">
            <v>0</v>
          </cell>
          <cell r="L352" t="str">
            <v>pcs</v>
          </cell>
          <cell r="M352" t="str">
            <v>83026000</v>
          </cell>
          <cell r="N352">
            <v>4.3550000000000004</v>
          </cell>
          <cell r="O352" t="str">
            <v>EUR</v>
          </cell>
          <cell r="P352" t="str">
            <v>set</v>
          </cell>
          <cell r="Q352" t="str">
            <v>BP.M+.70.D.X.XX</v>
          </cell>
          <cell r="R352" t="str">
            <v>TP.X.TP-R.G.X.WT</v>
          </cell>
          <cell r="S352" t="str">
            <v>MT.M+.Mount</v>
          </cell>
          <cell r="T352" t="str">
            <v>FP.M.X.X.R.SS</v>
          </cell>
          <cell r="U352" t="str">
            <v>CP.X.X.G.N.SS</v>
          </cell>
          <cell r="V352" t="str">
            <v>FJ.IN.ST.48pg</v>
          </cell>
          <cell r="W352" t="str">
            <v>FJ.Box.ST</v>
          </cell>
          <cell r="X352" t="str">
            <v>FJ.Box.SL</v>
          </cell>
        </row>
        <row r="353">
          <cell r="A353">
            <v>8720681600765</v>
          </cell>
          <cell r="B353" t="str">
            <v>ST.M+.TP-R.D.R.BK-SS</v>
          </cell>
          <cell r="C353" t="str">
            <v>FritsJurgens Set - System M+ TP-R Class D - round - black floor plate+stainless steel cover plate</v>
          </cell>
          <cell r="D353">
            <v>1501.3</v>
          </cell>
          <cell r="E353">
            <v>6.407</v>
          </cell>
          <cell r="F353" t="str">
            <v>kg</v>
          </cell>
          <cell r="G353">
            <v>13.4</v>
          </cell>
          <cell r="H353">
            <v>21.8</v>
          </cell>
          <cell r="I353">
            <v>35</v>
          </cell>
          <cell r="J353" t="str">
            <v>cm</v>
          </cell>
          <cell r="K353">
            <v>0</v>
          </cell>
          <cell r="L353" t="str">
            <v>pcs</v>
          </cell>
          <cell r="M353" t="str">
            <v>83026000</v>
          </cell>
          <cell r="N353">
            <v>4.3520000000000003</v>
          </cell>
          <cell r="O353" t="str">
            <v>EUR</v>
          </cell>
          <cell r="P353" t="str">
            <v>set</v>
          </cell>
          <cell r="Q353" t="str">
            <v>BP.M+.70.D.X.XX</v>
          </cell>
          <cell r="R353" t="str">
            <v>TP.X.TP-R.G.X.SS</v>
          </cell>
          <cell r="S353" t="str">
            <v>MT.M+.Mount</v>
          </cell>
          <cell r="T353" t="str">
            <v>FP.M.X.X.R.BK</v>
          </cell>
          <cell r="U353" t="str">
            <v>CP.X.X.G.N.SS</v>
          </cell>
          <cell r="V353" t="str">
            <v>FJ.IN.ST.48pg</v>
          </cell>
          <cell r="W353" t="str">
            <v>FJ.Box.ST</v>
          </cell>
          <cell r="X353" t="str">
            <v>FJ.Box.SL</v>
          </cell>
        </row>
        <row r="354">
          <cell r="A354">
            <v>8720681600789</v>
          </cell>
          <cell r="B354" t="str">
            <v>ST.M+.TP-R.D.R.SS-BK</v>
          </cell>
          <cell r="C354" t="str">
            <v>FritsJurgens Set - System M+ TP-R Class D - round - stainless steel floor plate+black cover plate</v>
          </cell>
          <cell r="D354">
            <v>1487.7</v>
          </cell>
          <cell r="E354">
            <v>6.41</v>
          </cell>
          <cell r="F354" t="str">
            <v>kg</v>
          </cell>
          <cell r="G354">
            <v>13.4</v>
          </cell>
          <cell r="H354">
            <v>21.8</v>
          </cell>
          <cell r="I354">
            <v>35</v>
          </cell>
          <cell r="J354" t="str">
            <v>cm</v>
          </cell>
          <cell r="K354">
            <v>0</v>
          </cell>
          <cell r="L354" t="str">
            <v>pcs</v>
          </cell>
          <cell r="M354" t="str">
            <v>83026000</v>
          </cell>
          <cell r="N354">
            <v>4.3550000000000004</v>
          </cell>
          <cell r="O354" t="str">
            <v>EUR</v>
          </cell>
          <cell r="P354" t="str">
            <v>set</v>
          </cell>
          <cell r="Q354" t="str">
            <v>BP.M+.70.D.X.XX</v>
          </cell>
          <cell r="R354" t="str">
            <v>TP.X.TP-R.G.X.BK</v>
          </cell>
          <cell r="S354" t="str">
            <v>MT.M+.Mount</v>
          </cell>
          <cell r="T354" t="str">
            <v>FP.M.X.X.R.SS</v>
          </cell>
          <cell r="U354" t="str">
            <v>CP.X.X.G.N.SS</v>
          </cell>
          <cell r="V354" t="str">
            <v>FJ.IN.ST.48pg</v>
          </cell>
          <cell r="W354" t="str">
            <v>FJ.Box.ST</v>
          </cell>
          <cell r="X354" t="str">
            <v>FJ.Box.SL</v>
          </cell>
        </row>
        <row r="355">
          <cell r="A355">
            <v>8720681602950</v>
          </cell>
          <cell r="B355" t="str">
            <v>ST.M+.TP-R.D.R.SS</v>
          </cell>
          <cell r="C355" t="str">
            <v>FritsJurgens Set - System M+ TP-R Class D - round - stainless steel</v>
          </cell>
          <cell r="D355">
            <v>1487.7</v>
          </cell>
          <cell r="E355">
            <v>6.41</v>
          </cell>
          <cell r="F355" t="str">
            <v>kg</v>
          </cell>
          <cell r="G355">
            <v>13.4</v>
          </cell>
          <cell r="H355">
            <v>21.8</v>
          </cell>
          <cell r="I355">
            <v>35</v>
          </cell>
          <cell r="J355" t="str">
            <v>cm</v>
          </cell>
          <cell r="K355">
            <v>0</v>
          </cell>
          <cell r="L355" t="str">
            <v>pcs</v>
          </cell>
          <cell r="M355" t="str">
            <v>83026000</v>
          </cell>
          <cell r="N355">
            <v>4.3550000000000004</v>
          </cell>
          <cell r="O355" t="str">
            <v>EUR</v>
          </cell>
          <cell r="P355" t="str">
            <v>set</v>
          </cell>
          <cell r="Q355" t="str">
            <v>BP.M+.70.D.X.XX</v>
          </cell>
          <cell r="R355" t="str">
            <v>TP.X.TP-R.G.X.SS</v>
          </cell>
          <cell r="S355" t="str">
            <v>MT.M+.Mount</v>
          </cell>
          <cell r="T355" t="str">
            <v>FP.M.X.X.R.SS</v>
          </cell>
          <cell r="U355" t="str">
            <v>CP.X.X.G.N.SS</v>
          </cell>
          <cell r="V355" t="str">
            <v>FJ.IN.ST.48pg</v>
          </cell>
          <cell r="W355" t="str">
            <v>FJ.Box.ST</v>
          </cell>
          <cell r="X355" t="str">
            <v>FJ.Box.SL</v>
          </cell>
        </row>
        <row r="356">
          <cell r="A356">
            <v>8720681602547</v>
          </cell>
          <cell r="B356" t="str">
            <v>ST.M+.TP-R.D.S.BK</v>
          </cell>
          <cell r="C356" t="str">
            <v>FritsJurgens Set - System M+ TP-R Class D - squared - black</v>
          </cell>
          <cell r="D356">
            <v>1487.7</v>
          </cell>
          <cell r="E356">
            <v>6.3470000000000004</v>
          </cell>
          <cell r="F356" t="str">
            <v>kg</v>
          </cell>
          <cell r="G356">
            <v>13.4</v>
          </cell>
          <cell r="H356">
            <v>21.8</v>
          </cell>
          <cell r="I356">
            <v>35</v>
          </cell>
          <cell r="J356" t="str">
            <v>cm</v>
          </cell>
          <cell r="K356">
            <v>0</v>
          </cell>
          <cell r="L356" t="str">
            <v>pcs</v>
          </cell>
          <cell r="M356" t="str">
            <v>83026000</v>
          </cell>
          <cell r="N356">
            <v>4.2809999999999997</v>
          </cell>
          <cell r="O356" t="str">
            <v>EUR</v>
          </cell>
          <cell r="P356" t="str">
            <v>set</v>
          </cell>
          <cell r="Q356" t="str">
            <v>BP.M+.70.D.X.XX</v>
          </cell>
          <cell r="R356" t="str">
            <v>TP.X.TP-R.G.X.BK</v>
          </cell>
          <cell r="S356" t="str">
            <v>MT.M+.Mount</v>
          </cell>
          <cell r="T356" t="str">
            <v>FP.M.X.X.S.BK</v>
          </cell>
          <cell r="U356" t="str">
            <v>CP.X.X.G.N.SS</v>
          </cell>
          <cell r="V356" t="str">
            <v>FJ.IN.ST.52pg</v>
          </cell>
          <cell r="W356" t="str">
            <v>FJ.Box.ST</v>
          </cell>
          <cell r="X356" t="str">
            <v>FJ.Box.SL</v>
          </cell>
        </row>
        <row r="357">
          <cell r="A357">
            <v>8720681601540</v>
          </cell>
          <cell r="B357" t="str">
            <v>ST.M+.TP-R.D.S.BK-WT</v>
          </cell>
          <cell r="C357" t="str">
            <v>FritsJurgens Set - System M+ TP-R Class D - squared - black floor plate+white cover plate</v>
          </cell>
          <cell r="D357">
            <v>1487.7</v>
          </cell>
          <cell r="E357">
            <v>6.3470000000000004</v>
          </cell>
          <cell r="F357" t="str">
            <v>kg</v>
          </cell>
          <cell r="G357">
            <v>13.4</v>
          </cell>
          <cell r="H357">
            <v>21.8</v>
          </cell>
          <cell r="I357">
            <v>35</v>
          </cell>
          <cell r="J357" t="str">
            <v>cm</v>
          </cell>
          <cell r="K357">
            <v>0</v>
          </cell>
          <cell r="L357" t="str">
            <v>pcs</v>
          </cell>
          <cell r="M357" t="str">
            <v>83026000</v>
          </cell>
          <cell r="N357">
            <v>4.2809999999999997</v>
          </cell>
          <cell r="O357" t="str">
            <v>EUR</v>
          </cell>
          <cell r="P357" t="str">
            <v>set</v>
          </cell>
          <cell r="Q357" t="str">
            <v>BP.M+.70.D.X.XX</v>
          </cell>
          <cell r="R357" t="str">
            <v>TP.X.TP-R.G.X.WT</v>
          </cell>
          <cell r="S357" t="str">
            <v>MT.M+.Mount</v>
          </cell>
          <cell r="T357" t="str">
            <v>FP.M.X.X.S.BK</v>
          </cell>
          <cell r="U357" t="str">
            <v>CP.X.X.G.N.SS</v>
          </cell>
          <cell r="V357" t="str">
            <v>FJ.IN.ST.52pg</v>
          </cell>
          <cell r="W357" t="str">
            <v>FJ.Box.ST</v>
          </cell>
          <cell r="X357" t="str">
            <v>FJ.Box.SL</v>
          </cell>
        </row>
        <row r="358">
          <cell r="A358">
            <v>8720681601557</v>
          </cell>
          <cell r="B358" t="str">
            <v>ST.M+.TP-R.D.S.SS-WT</v>
          </cell>
          <cell r="C358" t="str">
            <v>FritsJurgens Set - System M+ TP-R Class D - squared - stainless steel floor plate+white cover plate</v>
          </cell>
          <cell r="D358">
            <v>1475.2</v>
          </cell>
          <cell r="E358">
            <v>6.3470000000000004</v>
          </cell>
          <cell r="F358" t="str">
            <v>kg</v>
          </cell>
          <cell r="G358">
            <v>13.4</v>
          </cell>
          <cell r="H358">
            <v>21.8</v>
          </cell>
          <cell r="I358">
            <v>35</v>
          </cell>
          <cell r="J358" t="str">
            <v>cm</v>
          </cell>
          <cell r="K358">
            <v>0</v>
          </cell>
          <cell r="L358" t="str">
            <v>pcs</v>
          </cell>
          <cell r="M358" t="str">
            <v>83026000</v>
          </cell>
          <cell r="N358">
            <v>4.2809999999999997</v>
          </cell>
          <cell r="O358" t="str">
            <v>EUR</v>
          </cell>
          <cell r="P358" t="str">
            <v>set</v>
          </cell>
          <cell r="Q358" t="str">
            <v>BP.M+.70.D.X.XX</v>
          </cell>
          <cell r="R358" t="str">
            <v>TP.X.TP-R.G.X.WT</v>
          </cell>
          <cell r="S358" t="str">
            <v>MT.M+.Mount</v>
          </cell>
          <cell r="T358" t="str">
            <v>FP.M.X.X.S.SS</v>
          </cell>
          <cell r="U358" t="str">
            <v>CP.X.X.G.N.SS</v>
          </cell>
          <cell r="V358" t="str">
            <v>FJ.IN.ST.52pg</v>
          </cell>
          <cell r="W358" t="str">
            <v>FJ.Box.ST</v>
          </cell>
          <cell r="X358" t="str">
            <v>FJ.Box.SL</v>
          </cell>
        </row>
        <row r="359">
          <cell r="A359">
            <v>8720681600796</v>
          </cell>
          <cell r="B359" t="str">
            <v>ST.M+.TP-R.D.S.BK-SS</v>
          </cell>
          <cell r="C359" t="str">
            <v>FritsJurgens Set - System M+ TP-R Class D - squared - black floor plate+stainless steel cover plate</v>
          </cell>
          <cell r="D359">
            <v>1487.7</v>
          </cell>
          <cell r="E359">
            <v>6.3470000000000004</v>
          </cell>
          <cell r="F359" t="str">
            <v>kg</v>
          </cell>
          <cell r="G359">
            <v>13.4</v>
          </cell>
          <cell r="H359">
            <v>21.8</v>
          </cell>
          <cell r="I359">
            <v>35</v>
          </cell>
          <cell r="J359" t="str">
            <v>cm</v>
          </cell>
          <cell r="K359">
            <v>0</v>
          </cell>
          <cell r="L359" t="str">
            <v>pcs</v>
          </cell>
          <cell r="M359" t="str">
            <v>83026000</v>
          </cell>
          <cell r="N359">
            <v>4.2809999999999997</v>
          </cell>
          <cell r="O359" t="str">
            <v>EUR</v>
          </cell>
          <cell r="P359" t="str">
            <v>set</v>
          </cell>
          <cell r="Q359" t="str">
            <v>BP.M+.70.D.X.XX</v>
          </cell>
          <cell r="R359" t="str">
            <v>TP.X.TP-R.G.X.SS</v>
          </cell>
          <cell r="S359" t="str">
            <v>MT.M+.Mount</v>
          </cell>
          <cell r="T359" t="str">
            <v>FP.M.X.X.S.BK</v>
          </cell>
          <cell r="U359" t="str">
            <v>CP.X.X.G.N.SS</v>
          </cell>
          <cell r="V359" t="str">
            <v>FJ.IN.ST.52pg</v>
          </cell>
          <cell r="W359" t="str">
            <v>FJ.Box.ST</v>
          </cell>
          <cell r="X359" t="str">
            <v>FJ.Box.SL</v>
          </cell>
        </row>
        <row r="360">
          <cell r="A360">
            <v>8720681600819</v>
          </cell>
          <cell r="B360" t="str">
            <v>ST.M+.TP-R.D.S.SS-BK</v>
          </cell>
          <cell r="C360" t="str">
            <v>FritsJurgens Set - System M+ TP-R Class D - squared - stainless steel floor plate+black cover plate</v>
          </cell>
          <cell r="D360">
            <v>1475.2</v>
          </cell>
          <cell r="E360">
            <v>6.3470000000000004</v>
          </cell>
          <cell r="F360" t="str">
            <v>kg</v>
          </cell>
          <cell r="G360">
            <v>13.4</v>
          </cell>
          <cell r="H360">
            <v>21.8</v>
          </cell>
          <cell r="I360">
            <v>35</v>
          </cell>
          <cell r="J360" t="str">
            <v>cm</v>
          </cell>
          <cell r="K360">
            <v>0</v>
          </cell>
          <cell r="L360" t="str">
            <v>pcs</v>
          </cell>
          <cell r="M360" t="str">
            <v>83026000</v>
          </cell>
          <cell r="N360">
            <v>4.2809999999999997</v>
          </cell>
          <cell r="O360" t="str">
            <v>EUR</v>
          </cell>
          <cell r="P360" t="str">
            <v>set</v>
          </cell>
          <cell r="Q360" t="str">
            <v>BP.M+.70.D.X.XX</v>
          </cell>
          <cell r="R360" t="str">
            <v>TP.X.TP-R.G.X.BK</v>
          </cell>
          <cell r="S360" t="str">
            <v>MT.M+.Mount</v>
          </cell>
          <cell r="T360" t="str">
            <v>FP.M.X.X.S.SS</v>
          </cell>
          <cell r="U360" t="str">
            <v>CP.X.X.G.N.SS</v>
          </cell>
          <cell r="V360" t="str">
            <v>FJ.IN.ST.52pg</v>
          </cell>
          <cell r="W360" t="str">
            <v>FJ.Box.ST</v>
          </cell>
          <cell r="X360" t="str">
            <v>FJ.Box.SL</v>
          </cell>
        </row>
        <row r="361">
          <cell r="A361">
            <v>8720681604800</v>
          </cell>
          <cell r="B361" t="str">
            <v>ST.M+.TP-R.D.S.SS</v>
          </cell>
          <cell r="C361" t="str">
            <v>FritsJurgens Set - System M+ TP-R Class D - squared - stainless steel</v>
          </cell>
          <cell r="D361">
            <v>1475.2</v>
          </cell>
          <cell r="E361">
            <v>6.3470000000000004</v>
          </cell>
          <cell r="F361" t="str">
            <v>kg</v>
          </cell>
          <cell r="G361">
            <v>13.4</v>
          </cell>
          <cell r="H361">
            <v>21.8</v>
          </cell>
          <cell r="I361">
            <v>35</v>
          </cell>
          <cell r="J361" t="str">
            <v>cm</v>
          </cell>
          <cell r="K361">
            <v>0</v>
          </cell>
          <cell r="L361" t="str">
            <v>pcs</v>
          </cell>
          <cell r="M361" t="str">
            <v>83026000</v>
          </cell>
          <cell r="N361">
            <v>4.2809999999999997</v>
          </cell>
          <cell r="O361" t="str">
            <v>EUR</v>
          </cell>
          <cell r="P361" t="str">
            <v>set</v>
          </cell>
          <cell r="Q361" t="str">
            <v>BP.M+.70.D.X.XX</v>
          </cell>
          <cell r="R361" t="str">
            <v>TP.X.TP-R.G.X.SS</v>
          </cell>
          <cell r="S361" t="str">
            <v>MT.M+.Mount</v>
          </cell>
          <cell r="T361" t="str">
            <v>FP.M.X.X.S.SS</v>
          </cell>
          <cell r="U361" t="str">
            <v>CP.X.X.G.N.SS</v>
          </cell>
          <cell r="V361" t="str">
            <v>FJ.IN.ST.52pg</v>
          </cell>
          <cell r="W361" t="str">
            <v>FJ.Box.ST</v>
          </cell>
          <cell r="X361" t="str">
            <v>FJ.Box.SL</v>
          </cell>
        </row>
        <row r="362">
          <cell r="A362">
            <v>8720681601502</v>
          </cell>
          <cell r="B362" t="str">
            <v>ST.M+.TP-R.D.FR.SS-WT</v>
          </cell>
          <cell r="C362" t="str">
            <v>FritsJurgens Set - System M+ TP-R Class D - Flush rounded - stainless steel floor plate+white cover plate</v>
          </cell>
          <cell r="D362">
            <v>1475.2</v>
          </cell>
          <cell r="E362">
            <v>6.31</v>
          </cell>
          <cell r="F362" t="str">
            <v>kg</v>
          </cell>
          <cell r="G362">
            <v>13.4</v>
          </cell>
          <cell r="H362">
            <v>21.8</v>
          </cell>
          <cell r="I362">
            <v>35</v>
          </cell>
          <cell r="J362" t="str">
            <v>cm</v>
          </cell>
          <cell r="K362">
            <v>0</v>
          </cell>
          <cell r="L362" t="str">
            <v>pcs</v>
          </cell>
          <cell r="M362" t="str">
            <v>83026000</v>
          </cell>
          <cell r="N362">
            <v>4.26</v>
          </cell>
          <cell r="O362" t="str">
            <v>EUR</v>
          </cell>
          <cell r="P362" t="str">
            <v>set</v>
          </cell>
          <cell r="Q362" t="str">
            <v>BP.M+.70.D.X.XX</v>
          </cell>
          <cell r="R362" t="str">
            <v>TP.X.TP-R.G.X.WT</v>
          </cell>
          <cell r="S362" t="str">
            <v>MT.M+.Mount</v>
          </cell>
          <cell r="T362" t="str">
            <v>FP.M.X.X.FR.SS</v>
          </cell>
          <cell r="U362" t="str">
            <v>CP.X.X.G.N.SS</v>
          </cell>
          <cell r="V362" t="str">
            <v>FJ.IN.ST.44pg</v>
          </cell>
          <cell r="W362" t="str">
            <v>FJ.Box.ST</v>
          </cell>
          <cell r="X362" t="str">
            <v>FJ.Box.SL</v>
          </cell>
        </row>
        <row r="363">
          <cell r="A363">
            <v>8720681600741</v>
          </cell>
          <cell r="B363" t="str">
            <v>ST.M+.TP-R.D.FR.SS-BK</v>
          </cell>
          <cell r="C363" t="str">
            <v>FritsJurgens Set - System M+ TP-R Class D - Flush rounded - stainless steel floor plate+black cover plate</v>
          </cell>
          <cell r="D363">
            <v>1475.2</v>
          </cell>
          <cell r="E363">
            <v>6.31</v>
          </cell>
          <cell r="F363" t="str">
            <v>kg</v>
          </cell>
          <cell r="G363">
            <v>13.4</v>
          </cell>
          <cell r="H363">
            <v>21.8</v>
          </cell>
          <cell r="I363">
            <v>35</v>
          </cell>
          <cell r="J363" t="str">
            <v>cm</v>
          </cell>
          <cell r="K363">
            <v>0</v>
          </cell>
          <cell r="L363" t="str">
            <v>pcs</v>
          </cell>
          <cell r="M363" t="str">
            <v>83026000</v>
          </cell>
          <cell r="N363">
            <v>4.26</v>
          </cell>
          <cell r="O363" t="str">
            <v>EUR</v>
          </cell>
          <cell r="P363" t="str">
            <v>set</v>
          </cell>
          <cell r="Q363" t="str">
            <v>BP.M+.70.D.X.XX</v>
          </cell>
          <cell r="R363" t="str">
            <v>TP.X.TP-R.G.X.BK</v>
          </cell>
          <cell r="S363" t="str">
            <v>MT.M+.Mount</v>
          </cell>
          <cell r="T363" t="str">
            <v>FP.M.X.X.FR.SS</v>
          </cell>
          <cell r="U363" t="str">
            <v>CP.X.X.G.N.SS</v>
          </cell>
          <cell r="V363" t="str">
            <v>FJ.IN.ST.44pg</v>
          </cell>
          <cell r="W363" t="str">
            <v>FJ.Box.ST</v>
          </cell>
          <cell r="X363" t="str">
            <v>FJ.Box.SL</v>
          </cell>
        </row>
        <row r="364">
          <cell r="A364">
            <v>8720681603018</v>
          </cell>
          <cell r="B364" t="str">
            <v>ST.M+.TP-R.D.FR.SS</v>
          </cell>
          <cell r="C364" t="str">
            <v>FritsJurgens Set - System M+ TP-R Class D - Flush rounded - stainless steel</v>
          </cell>
          <cell r="D364">
            <v>1475.2</v>
          </cell>
          <cell r="E364">
            <v>6.31</v>
          </cell>
          <cell r="F364" t="str">
            <v>kg</v>
          </cell>
          <cell r="G364">
            <v>13.4</v>
          </cell>
          <cell r="H364">
            <v>21.8</v>
          </cell>
          <cell r="I364">
            <v>35</v>
          </cell>
          <cell r="J364" t="str">
            <v>cm</v>
          </cell>
          <cell r="K364">
            <v>0</v>
          </cell>
          <cell r="L364" t="str">
            <v>pcs</v>
          </cell>
          <cell r="M364" t="str">
            <v>83026000</v>
          </cell>
          <cell r="N364">
            <v>4.26</v>
          </cell>
          <cell r="O364" t="str">
            <v>EUR</v>
          </cell>
          <cell r="P364" t="str">
            <v>set</v>
          </cell>
          <cell r="Q364" t="str">
            <v>BP.M+.70.D.X.XX</v>
          </cell>
          <cell r="R364" t="str">
            <v>TP.X.TP-R.G.X.SS</v>
          </cell>
          <cell r="S364" t="str">
            <v>MT.M+.Mount</v>
          </cell>
          <cell r="T364" t="str">
            <v>FP.M.X.X.FR.SS</v>
          </cell>
          <cell r="U364" t="str">
            <v>CP.X.X.G.N.SS</v>
          </cell>
          <cell r="V364" t="str">
            <v>FJ.IN.ST.44pg</v>
          </cell>
          <cell r="W364" t="str">
            <v>FJ.Box.ST</v>
          </cell>
          <cell r="X364" t="str">
            <v>FJ.Box.SL</v>
          </cell>
        </row>
        <row r="365">
          <cell r="A365">
            <v>8720681601519</v>
          </cell>
          <cell r="B365" t="str">
            <v>ST.M+.TP-R.D.FS.SS-WT</v>
          </cell>
          <cell r="C365" t="str">
            <v>FritsJurgens Set - System M+ TP-R Class D - Flush squared - stainless steel floor plate+white cover plate</v>
          </cell>
          <cell r="D365">
            <v>1475.2</v>
          </cell>
          <cell r="E365">
            <v>6.3129999999999997</v>
          </cell>
          <cell r="F365" t="str">
            <v>kg</v>
          </cell>
          <cell r="G365">
            <v>13.4</v>
          </cell>
          <cell r="H365">
            <v>21.8</v>
          </cell>
          <cell r="I365">
            <v>35</v>
          </cell>
          <cell r="J365" t="str">
            <v>cm</v>
          </cell>
          <cell r="K365">
            <v>0</v>
          </cell>
          <cell r="L365" t="str">
            <v>pcs</v>
          </cell>
          <cell r="M365" t="str">
            <v>83026000</v>
          </cell>
          <cell r="N365">
            <v>4.2629999999999999</v>
          </cell>
          <cell r="O365" t="str">
            <v>EUR</v>
          </cell>
          <cell r="P365" t="str">
            <v>set</v>
          </cell>
          <cell r="Q365" t="str">
            <v>BP.M+.70.D.X.XX</v>
          </cell>
          <cell r="R365" t="str">
            <v>TP.X.TP-R.G.X.WT</v>
          </cell>
          <cell r="S365" t="str">
            <v>MT.M+.Mount</v>
          </cell>
          <cell r="T365" t="str">
            <v>FP.M.X.X.FS.SS</v>
          </cell>
          <cell r="U365" t="str">
            <v>CP.X.X.G.N.SS</v>
          </cell>
          <cell r="V365" t="str">
            <v>FJ.IN.ST.44pg</v>
          </cell>
          <cell r="W365" t="str">
            <v>FJ.Box.ST</v>
          </cell>
          <cell r="X365" t="str">
            <v>FJ.Box.SL</v>
          </cell>
        </row>
        <row r="366">
          <cell r="A366">
            <v>8720681600758</v>
          </cell>
          <cell r="B366" t="str">
            <v>ST.M+.TP-R.D.FS.SS-BK</v>
          </cell>
          <cell r="C366" t="str">
            <v>FritsJurgens Set - System M+ TP-R Class D - Flush squared - stainless steel floor plate+black cover plate</v>
          </cell>
          <cell r="D366">
            <v>1475.2</v>
          </cell>
          <cell r="E366">
            <v>6.3129999999999997</v>
          </cell>
          <cell r="F366" t="str">
            <v>kg</v>
          </cell>
          <cell r="G366">
            <v>13.4</v>
          </cell>
          <cell r="H366">
            <v>21.8</v>
          </cell>
          <cell r="I366">
            <v>35</v>
          </cell>
          <cell r="J366" t="str">
            <v>cm</v>
          </cell>
          <cell r="K366">
            <v>0</v>
          </cell>
          <cell r="L366" t="str">
            <v>pcs</v>
          </cell>
          <cell r="M366" t="str">
            <v>83026000</v>
          </cell>
          <cell r="N366">
            <v>4.2629999999999999</v>
          </cell>
          <cell r="O366" t="str">
            <v>EUR</v>
          </cell>
          <cell r="P366" t="str">
            <v>set</v>
          </cell>
          <cell r="Q366" t="str">
            <v>BP.M+.70.D.X.XX</v>
          </cell>
          <cell r="R366" t="str">
            <v>TP.X.TP-R.G.X.BK</v>
          </cell>
          <cell r="S366" t="str">
            <v>MT.M+.Mount</v>
          </cell>
          <cell r="T366" t="str">
            <v>FP.M.X.X.FS.SS</v>
          </cell>
          <cell r="U366" t="str">
            <v>CP.X.X.G.N.SS</v>
          </cell>
          <cell r="V366" t="str">
            <v>FJ.IN.ST.44pg</v>
          </cell>
          <cell r="W366" t="str">
            <v>FJ.Box.ST</v>
          </cell>
          <cell r="X366" t="str">
            <v>FJ.Box.SL</v>
          </cell>
        </row>
        <row r="367">
          <cell r="A367">
            <v>8720681607535</v>
          </cell>
          <cell r="B367" t="str">
            <v>ST.M+.TP-R.D.FS.SS</v>
          </cell>
          <cell r="C367" t="str">
            <v>FritsJurgens Set - System M+ TP-R Class D - Flush squared - stainless steel</v>
          </cell>
          <cell r="D367">
            <v>1475.2</v>
          </cell>
          <cell r="E367">
            <v>6.3129999999999997</v>
          </cell>
          <cell r="F367" t="str">
            <v>kg</v>
          </cell>
          <cell r="G367">
            <v>13.4</v>
          </cell>
          <cell r="H367">
            <v>21.8</v>
          </cell>
          <cell r="I367">
            <v>35</v>
          </cell>
          <cell r="J367" t="str">
            <v>cm</v>
          </cell>
          <cell r="K367">
            <v>0</v>
          </cell>
          <cell r="L367" t="str">
            <v>pcs</v>
          </cell>
          <cell r="M367" t="str">
            <v>83026000</v>
          </cell>
          <cell r="N367">
            <v>4.2629999999999999</v>
          </cell>
          <cell r="O367" t="str">
            <v>EUR</v>
          </cell>
          <cell r="P367" t="str">
            <v>set</v>
          </cell>
          <cell r="Q367" t="str">
            <v>BP.M+.70.D.X.XX</v>
          </cell>
          <cell r="R367" t="str">
            <v>TP.X.TP-R.G.X.SS</v>
          </cell>
          <cell r="S367" t="str">
            <v>MT.M+.Mount</v>
          </cell>
          <cell r="T367" t="str">
            <v>FP.M.X.X.FS.SS</v>
          </cell>
          <cell r="U367" t="str">
            <v>CP.X.X.G.N.SS</v>
          </cell>
          <cell r="V367" t="str">
            <v>FJ.IN.ST.44pg</v>
          </cell>
          <cell r="W367" t="str">
            <v>FJ.Box.ST</v>
          </cell>
          <cell r="X367" t="str">
            <v>FJ.Box.SL</v>
          </cell>
        </row>
        <row r="368">
          <cell r="A368">
            <v>8720681616186</v>
          </cell>
          <cell r="B368" t="str">
            <v>ST.M+.TP-R.E.R.BK</v>
          </cell>
          <cell r="C368" t="str">
            <v>FritsJurgens Set - System M+ TP-R Class E - round - black</v>
          </cell>
          <cell r="D368">
            <v>1584.2</v>
          </cell>
          <cell r="E368">
            <v>6.407</v>
          </cell>
          <cell r="F368" t="str">
            <v>kg</v>
          </cell>
          <cell r="G368">
            <v>13.4</v>
          </cell>
          <cell r="H368">
            <v>21.8</v>
          </cell>
          <cell r="I368">
            <v>35</v>
          </cell>
          <cell r="J368" t="str">
            <v>cm</v>
          </cell>
          <cell r="K368">
            <v>0</v>
          </cell>
          <cell r="L368" t="str">
            <v>pcs</v>
          </cell>
          <cell r="M368" t="str">
            <v>83026000</v>
          </cell>
          <cell r="N368">
            <v>4.3520000000000003</v>
          </cell>
          <cell r="O368" t="str">
            <v>EUR</v>
          </cell>
          <cell r="P368" t="str">
            <v>set</v>
          </cell>
          <cell r="Q368" t="str">
            <v>BP.M+.70.E.X.XX</v>
          </cell>
          <cell r="R368" t="str">
            <v>TP.X.TP-R.G.X.BK</v>
          </cell>
          <cell r="S368" t="str">
            <v>MT.M+.Mount</v>
          </cell>
          <cell r="T368" t="str">
            <v>FP.M.X.X.R.BK</v>
          </cell>
          <cell r="U368" t="str">
            <v>CP.X.X.G.N.SS</v>
          </cell>
          <cell r="V368" t="str">
            <v>FJ.IN.ST.48pg</v>
          </cell>
          <cell r="W368" t="str">
            <v>FJ.Box.ST</v>
          </cell>
          <cell r="X368" t="str">
            <v>FJ.Box.SL</v>
          </cell>
        </row>
        <row r="369">
          <cell r="A369">
            <v>8720681601618</v>
          </cell>
          <cell r="B369" t="str">
            <v>ST.M+.TP-R.E.R.BK-WT</v>
          </cell>
          <cell r="C369" t="str">
            <v>FritsJurgens Set - System M+ TP-R Class E - round - black floor plate+white cover plate</v>
          </cell>
          <cell r="D369">
            <v>1584.2</v>
          </cell>
          <cell r="E369">
            <v>6.407</v>
          </cell>
          <cell r="F369" t="str">
            <v>kg</v>
          </cell>
          <cell r="G369">
            <v>13.4</v>
          </cell>
          <cell r="H369">
            <v>21.8</v>
          </cell>
          <cell r="I369">
            <v>35</v>
          </cell>
          <cell r="J369" t="str">
            <v>cm</v>
          </cell>
          <cell r="K369">
            <v>0</v>
          </cell>
          <cell r="L369" t="str">
            <v>pcs</v>
          </cell>
          <cell r="M369" t="str">
            <v>83026000</v>
          </cell>
          <cell r="N369">
            <v>4.3520000000000003</v>
          </cell>
          <cell r="O369" t="str">
            <v>EUR</v>
          </cell>
          <cell r="P369" t="str">
            <v>set</v>
          </cell>
          <cell r="Q369" t="str">
            <v>BP.M+.70.E.X.XX</v>
          </cell>
          <cell r="R369" t="str">
            <v>TP.X.TP-R.G.X.WT</v>
          </cell>
          <cell r="S369" t="str">
            <v>MT.M+.Mount</v>
          </cell>
          <cell r="T369" t="str">
            <v>FP.M.X.X.R.BK</v>
          </cell>
          <cell r="U369" t="str">
            <v>CP.X.X.G.N.SS</v>
          </cell>
          <cell r="V369" t="str">
            <v>FJ.IN.ST.48pg</v>
          </cell>
          <cell r="W369" t="str">
            <v>FJ.Box.ST</v>
          </cell>
          <cell r="X369" t="str">
            <v>FJ.Box.SL</v>
          </cell>
        </row>
        <row r="370">
          <cell r="A370">
            <v>8720681601625</v>
          </cell>
          <cell r="B370" t="str">
            <v>ST.M+.TP-R.E.R.SS-WT</v>
          </cell>
          <cell r="C370" t="str">
            <v>FritsJurgens Set - System M+ TP-R Class E - round - stainless steel floor plate+white cover plate</v>
          </cell>
          <cell r="D370">
            <v>1570.6</v>
          </cell>
          <cell r="E370">
            <v>6.41</v>
          </cell>
          <cell r="F370" t="str">
            <v>kg</v>
          </cell>
          <cell r="G370">
            <v>13.4</v>
          </cell>
          <cell r="H370">
            <v>21.8</v>
          </cell>
          <cell r="I370">
            <v>35</v>
          </cell>
          <cell r="J370" t="str">
            <v>cm</v>
          </cell>
          <cell r="K370">
            <v>0</v>
          </cell>
          <cell r="L370" t="str">
            <v>pcs</v>
          </cell>
          <cell r="M370" t="str">
            <v>83026000</v>
          </cell>
          <cell r="N370">
            <v>4.3550000000000004</v>
          </cell>
          <cell r="O370" t="str">
            <v>EUR</v>
          </cell>
          <cell r="P370" t="str">
            <v>set</v>
          </cell>
          <cell r="Q370" t="str">
            <v>BP.M+.70.E.X.XX</v>
          </cell>
          <cell r="R370" t="str">
            <v>TP.X.TP-R.G.X.WT</v>
          </cell>
          <cell r="S370" t="str">
            <v>MT.M+.Mount</v>
          </cell>
          <cell r="T370" t="str">
            <v>FP.M.X.X.R.SS</v>
          </cell>
          <cell r="U370" t="str">
            <v>CP.X.X.G.N.SS</v>
          </cell>
          <cell r="V370" t="str">
            <v>FJ.IN.ST.48pg</v>
          </cell>
          <cell r="W370" t="str">
            <v>FJ.Box.ST</v>
          </cell>
          <cell r="X370" t="str">
            <v>FJ.Box.SL</v>
          </cell>
        </row>
        <row r="371">
          <cell r="A371">
            <v>8720681600840</v>
          </cell>
          <cell r="B371" t="str">
            <v>ST.M+.TP-R.E.R.BK-SS</v>
          </cell>
          <cell r="C371" t="str">
            <v>FritsJurgens Set - System M+ TP-R Class E - round - black floor plate+stainless steel cover plate</v>
          </cell>
          <cell r="D371">
            <v>1584.2</v>
          </cell>
          <cell r="E371">
            <v>6.407</v>
          </cell>
          <cell r="F371" t="str">
            <v>kg</v>
          </cell>
          <cell r="G371">
            <v>13.4</v>
          </cell>
          <cell r="H371">
            <v>21.8</v>
          </cell>
          <cell r="I371">
            <v>35</v>
          </cell>
          <cell r="J371" t="str">
            <v>cm</v>
          </cell>
          <cell r="K371">
            <v>0</v>
          </cell>
          <cell r="L371" t="str">
            <v>pcs</v>
          </cell>
          <cell r="M371" t="str">
            <v>83026000</v>
          </cell>
          <cell r="N371">
            <v>4.3520000000000003</v>
          </cell>
          <cell r="O371" t="str">
            <v>EUR</v>
          </cell>
          <cell r="P371" t="str">
            <v>set</v>
          </cell>
          <cell r="Q371" t="str">
            <v>BP.M+.70.E.X.XX</v>
          </cell>
          <cell r="R371" t="str">
            <v>TP.X.TP-R.G.X.SS</v>
          </cell>
          <cell r="S371" t="str">
            <v>MT.M+.Mount</v>
          </cell>
          <cell r="T371" t="str">
            <v>FP.M.X.X.R.BK</v>
          </cell>
          <cell r="U371" t="str">
            <v>CP.X.X.G.N.SS</v>
          </cell>
          <cell r="V371" t="str">
            <v>FJ.IN.ST.48pg</v>
          </cell>
          <cell r="W371" t="str">
            <v>FJ.Box.ST</v>
          </cell>
          <cell r="X371" t="str">
            <v>FJ.Box.SL</v>
          </cell>
        </row>
        <row r="372">
          <cell r="A372">
            <v>8720681600857</v>
          </cell>
          <cell r="B372" t="str">
            <v>ST.M+.TP-R.E.R.SS-BK</v>
          </cell>
          <cell r="C372" t="str">
            <v>FritsJurgens Set - System M+ TP-R Class E - round - stainless steel floor plate+black cover plate</v>
          </cell>
          <cell r="D372">
            <v>1570.6</v>
          </cell>
          <cell r="E372">
            <v>6.41</v>
          </cell>
          <cell r="F372" t="str">
            <v>kg</v>
          </cell>
          <cell r="G372">
            <v>13.4</v>
          </cell>
          <cell r="H372">
            <v>21.8</v>
          </cell>
          <cell r="I372">
            <v>35</v>
          </cell>
          <cell r="J372" t="str">
            <v>cm</v>
          </cell>
          <cell r="K372">
            <v>0</v>
          </cell>
          <cell r="L372" t="str">
            <v>pcs</v>
          </cell>
          <cell r="M372" t="str">
            <v>83026000</v>
          </cell>
          <cell r="N372">
            <v>4.3550000000000004</v>
          </cell>
          <cell r="O372" t="str">
            <v>EUR</v>
          </cell>
          <cell r="P372" t="str">
            <v>set</v>
          </cell>
          <cell r="Q372" t="str">
            <v>BP.M+.70.E.X.XX</v>
          </cell>
          <cell r="R372" t="str">
            <v>TP.X.TP-R.G.X.BK</v>
          </cell>
          <cell r="S372" t="str">
            <v>MT.M+.Mount</v>
          </cell>
          <cell r="T372" t="str">
            <v>FP.M.X.X.R.SS</v>
          </cell>
          <cell r="U372" t="str">
            <v>CP.X.X.G.N.SS</v>
          </cell>
          <cell r="V372" t="str">
            <v>FJ.IN.ST.48pg</v>
          </cell>
          <cell r="W372" t="str">
            <v>FJ.Box.ST</v>
          </cell>
          <cell r="X372" t="str">
            <v>FJ.Box.SL</v>
          </cell>
        </row>
        <row r="373">
          <cell r="A373">
            <v>8720681619354</v>
          </cell>
          <cell r="B373" t="str">
            <v>ST.M+.TP-R.E.R.SS</v>
          </cell>
          <cell r="C373" t="str">
            <v>FritsJurgens Set - System M+ TP-R Class E - round - stainless steel</v>
          </cell>
          <cell r="D373">
            <v>1570.6</v>
          </cell>
          <cell r="E373">
            <v>6.41</v>
          </cell>
          <cell r="F373" t="str">
            <v>kg</v>
          </cell>
          <cell r="G373">
            <v>13.4</v>
          </cell>
          <cell r="H373">
            <v>21.8</v>
          </cell>
          <cell r="I373">
            <v>35</v>
          </cell>
          <cell r="J373" t="str">
            <v>cm</v>
          </cell>
          <cell r="K373">
            <v>0</v>
          </cell>
          <cell r="L373" t="str">
            <v>pcs</v>
          </cell>
          <cell r="M373" t="str">
            <v>83026000</v>
          </cell>
          <cell r="N373">
            <v>4.3550000000000004</v>
          </cell>
          <cell r="O373" t="str">
            <v>EUR</v>
          </cell>
          <cell r="P373" t="str">
            <v>set</v>
          </cell>
          <cell r="Q373" t="str">
            <v>BP.M+.70.E.X.XX</v>
          </cell>
          <cell r="R373" t="str">
            <v>TP.X.TP-R.G.X.SS</v>
          </cell>
          <cell r="S373" t="str">
            <v>MT.M+.Mount</v>
          </cell>
          <cell r="T373" t="str">
            <v>FP.M.X.X.R.SS</v>
          </cell>
          <cell r="U373" t="str">
            <v>CP.X.X.G.N.SS</v>
          </cell>
          <cell r="V373" t="str">
            <v>FJ.IN.ST.48pg</v>
          </cell>
          <cell r="W373" t="str">
            <v>FJ.Box.ST</v>
          </cell>
          <cell r="X373" t="str">
            <v>FJ.Box.SL</v>
          </cell>
        </row>
        <row r="374">
          <cell r="A374">
            <v>8720681615080</v>
          </cell>
          <cell r="B374" t="str">
            <v>ST.M+.TP-R.E.S.BK</v>
          </cell>
          <cell r="C374" t="str">
            <v>FritsJurgens Set - System M+ TP-R Class E - squared - black</v>
          </cell>
          <cell r="D374">
            <v>1570.6</v>
          </cell>
          <cell r="E374">
            <v>6.3470000000000004</v>
          </cell>
          <cell r="F374" t="str">
            <v>kg</v>
          </cell>
          <cell r="G374">
            <v>13.4</v>
          </cell>
          <cell r="H374">
            <v>21.8</v>
          </cell>
          <cell r="I374">
            <v>35</v>
          </cell>
          <cell r="J374" t="str">
            <v>cm</v>
          </cell>
          <cell r="K374">
            <v>0</v>
          </cell>
          <cell r="L374" t="str">
            <v>pcs</v>
          </cell>
          <cell r="M374" t="str">
            <v>83026000</v>
          </cell>
          <cell r="N374">
            <v>4.2809999999999997</v>
          </cell>
          <cell r="O374" t="str">
            <v>EUR</v>
          </cell>
          <cell r="P374" t="str">
            <v>set</v>
          </cell>
          <cell r="Q374" t="str">
            <v>BP.M+.70.E.X.XX</v>
          </cell>
          <cell r="R374" t="str">
            <v>TP.X.TP-R.G.X.BK</v>
          </cell>
          <cell r="S374" t="str">
            <v>MT.M+.Mount</v>
          </cell>
          <cell r="T374" t="str">
            <v>FP.M.X.X.S.BK</v>
          </cell>
          <cell r="U374" t="str">
            <v>CP.X.X.G.N.SS</v>
          </cell>
          <cell r="V374" t="str">
            <v>FJ.IN.ST.52pg</v>
          </cell>
          <cell r="W374" t="str">
            <v>FJ.Box.ST</v>
          </cell>
          <cell r="X374" t="str">
            <v>FJ.Box.SL</v>
          </cell>
        </row>
        <row r="375">
          <cell r="A375">
            <v>8720681601649</v>
          </cell>
          <cell r="B375" t="str">
            <v>ST.M+.TP-R.E.S.BK-WT</v>
          </cell>
          <cell r="C375" t="str">
            <v>FritsJurgens Set - System M+ TP-R Class E - squared - black floor plate+white cover plate</v>
          </cell>
          <cell r="D375">
            <v>1570.6</v>
          </cell>
          <cell r="E375">
            <v>6.3470000000000004</v>
          </cell>
          <cell r="F375" t="str">
            <v>kg</v>
          </cell>
          <cell r="G375">
            <v>13.4</v>
          </cell>
          <cell r="H375">
            <v>21.8</v>
          </cell>
          <cell r="I375">
            <v>35</v>
          </cell>
          <cell r="J375" t="str">
            <v>cm</v>
          </cell>
          <cell r="K375">
            <v>0</v>
          </cell>
          <cell r="L375" t="str">
            <v>pcs</v>
          </cell>
          <cell r="M375" t="str">
            <v>83026000</v>
          </cell>
          <cell r="N375">
            <v>4.2809999999999997</v>
          </cell>
          <cell r="O375" t="str">
            <v>EUR</v>
          </cell>
          <cell r="P375" t="str">
            <v>set</v>
          </cell>
          <cell r="Q375" t="str">
            <v>BP.M+.70.E.X.XX</v>
          </cell>
          <cell r="R375" t="str">
            <v>TP.X.TP-R.G.X.WT</v>
          </cell>
          <cell r="S375" t="str">
            <v>MT.M+.Mount</v>
          </cell>
          <cell r="T375" t="str">
            <v>FP.M.X.X.S.BK</v>
          </cell>
          <cell r="U375" t="str">
            <v>CP.X.X.G.N.SS</v>
          </cell>
          <cell r="V375" t="str">
            <v>FJ.IN.ST.52pg</v>
          </cell>
          <cell r="W375" t="str">
            <v>FJ.Box.ST</v>
          </cell>
          <cell r="X375" t="str">
            <v>FJ.Box.SL</v>
          </cell>
        </row>
        <row r="376">
          <cell r="A376">
            <v>8720681601656</v>
          </cell>
          <cell r="B376" t="str">
            <v>ST.M+.TP-R.E.S.SS-WT</v>
          </cell>
          <cell r="C376" t="str">
            <v>FritsJurgens Set - System M+ TP-R Class E - squared - stainless steel floor plate+white cover plate</v>
          </cell>
          <cell r="D376">
            <v>1558.1</v>
          </cell>
          <cell r="E376">
            <v>6.3470000000000004</v>
          </cell>
          <cell r="F376" t="str">
            <v>kg</v>
          </cell>
          <cell r="G376">
            <v>13.4</v>
          </cell>
          <cell r="H376">
            <v>21.8</v>
          </cell>
          <cell r="I376">
            <v>35</v>
          </cell>
          <cell r="J376" t="str">
            <v>cm</v>
          </cell>
          <cell r="K376">
            <v>0</v>
          </cell>
          <cell r="L376" t="str">
            <v>pcs</v>
          </cell>
          <cell r="M376" t="str">
            <v>83026000</v>
          </cell>
          <cell r="N376">
            <v>4.2809999999999997</v>
          </cell>
          <cell r="O376" t="str">
            <v>EUR</v>
          </cell>
          <cell r="P376" t="str">
            <v>set</v>
          </cell>
          <cell r="Q376" t="str">
            <v>BP.M+.70.E.X.XX</v>
          </cell>
          <cell r="R376" t="str">
            <v>TP.X.TP-R.G.X.WT</v>
          </cell>
          <cell r="S376" t="str">
            <v>MT.M+.Mount</v>
          </cell>
          <cell r="T376" t="str">
            <v>FP.M.X.X.S.SS</v>
          </cell>
          <cell r="U376" t="str">
            <v>CP.X.X.G.N.SS</v>
          </cell>
          <cell r="V376" t="str">
            <v>FJ.IN.ST.52pg</v>
          </cell>
          <cell r="W376" t="str">
            <v>FJ.Box.ST</v>
          </cell>
          <cell r="X376" t="str">
            <v>FJ.Box.SL</v>
          </cell>
        </row>
        <row r="377">
          <cell r="A377">
            <v>8720681600918</v>
          </cell>
          <cell r="B377" t="str">
            <v>ST.M+.TP-R.E.S.BK-SS</v>
          </cell>
          <cell r="C377" t="str">
            <v>FritsJurgens Set - System M+ TP-R Class E - squared - black floor plate+stainless steel cover plate</v>
          </cell>
          <cell r="D377">
            <v>1570.6</v>
          </cell>
          <cell r="E377">
            <v>6.3470000000000004</v>
          </cell>
          <cell r="F377" t="str">
            <v>kg</v>
          </cell>
          <cell r="G377">
            <v>13.4</v>
          </cell>
          <cell r="H377">
            <v>21.8</v>
          </cell>
          <cell r="I377">
            <v>35</v>
          </cell>
          <cell r="J377" t="str">
            <v>cm</v>
          </cell>
          <cell r="K377">
            <v>0</v>
          </cell>
          <cell r="L377" t="str">
            <v>pcs</v>
          </cell>
          <cell r="M377" t="str">
            <v>83026000</v>
          </cell>
          <cell r="N377">
            <v>4.2809999999999997</v>
          </cell>
          <cell r="O377" t="str">
            <v>EUR</v>
          </cell>
          <cell r="P377" t="str">
            <v>set</v>
          </cell>
          <cell r="Q377" t="str">
            <v>BP.M+.70.E.X.XX</v>
          </cell>
          <cell r="R377" t="str">
            <v>TP.X.TP-R.G.X.SS</v>
          </cell>
          <cell r="S377" t="str">
            <v>MT.M+.Mount</v>
          </cell>
          <cell r="T377" t="str">
            <v>FP.M.X.X.S.BK</v>
          </cell>
          <cell r="U377" t="str">
            <v>CP.X.X.G.N.SS</v>
          </cell>
          <cell r="V377" t="str">
            <v>FJ.IN.ST.52pg</v>
          </cell>
          <cell r="W377" t="str">
            <v>FJ.Box.ST</v>
          </cell>
          <cell r="X377" t="str">
            <v>FJ.Box.SL</v>
          </cell>
        </row>
        <row r="378">
          <cell r="A378">
            <v>8720681600932</v>
          </cell>
          <cell r="B378" t="str">
            <v>ST.M+.TP-R.E.S.SS-BK</v>
          </cell>
          <cell r="C378" t="str">
            <v>FritsJurgens Set - System M+ TP-R Class E - squared - stainless steel floor plate+black cover plate</v>
          </cell>
          <cell r="D378">
            <v>1558.1</v>
          </cell>
          <cell r="E378">
            <v>6.3470000000000004</v>
          </cell>
          <cell r="F378" t="str">
            <v>kg</v>
          </cell>
          <cell r="G378">
            <v>13.4</v>
          </cell>
          <cell r="H378">
            <v>21.8</v>
          </cell>
          <cell r="I378">
            <v>35</v>
          </cell>
          <cell r="J378" t="str">
            <v>cm</v>
          </cell>
          <cell r="K378">
            <v>0</v>
          </cell>
          <cell r="L378" t="str">
            <v>pcs</v>
          </cell>
          <cell r="M378" t="str">
            <v>83026000</v>
          </cell>
          <cell r="N378">
            <v>4.2809999999999997</v>
          </cell>
          <cell r="O378" t="str">
            <v>EUR</v>
          </cell>
          <cell r="P378" t="str">
            <v>set</v>
          </cell>
          <cell r="Q378" t="str">
            <v>BP.M+.70.E.X.XX</v>
          </cell>
          <cell r="R378" t="str">
            <v>TP.X.TP-R.G.X.BK</v>
          </cell>
          <cell r="S378" t="str">
            <v>MT.M+.Mount</v>
          </cell>
          <cell r="T378" t="str">
            <v>FP.M.X.X.S.SS</v>
          </cell>
          <cell r="U378" t="str">
            <v>CP.X.X.G.N.SS</v>
          </cell>
          <cell r="V378" t="str">
            <v>FJ.IN.ST.52pg</v>
          </cell>
          <cell r="W378" t="str">
            <v>FJ.Box.ST</v>
          </cell>
          <cell r="X378" t="str">
            <v>FJ.Box.SL</v>
          </cell>
        </row>
        <row r="379">
          <cell r="A379">
            <v>8720681605913</v>
          </cell>
          <cell r="B379" t="str">
            <v>ST.M+.TP-R.E.S.SS</v>
          </cell>
          <cell r="C379" t="str">
            <v>FritsJurgens Set - System M+ TP-R Class E - squared - stainless steel</v>
          </cell>
          <cell r="D379">
            <v>1558.1</v>
          </cell>
          <cell r="E379">
            <v>6.3470000000000004</v>
          </cell>
          <cell r="F379" t="str">
            <v>kg</v>
          </cell>
          <cell r="G379">
            <v>13.4</v>
          </cell>
          <cell r="H379">
            <v>21.8</v>
          </cell>
          <cell r="I379">
            <v>35</v>
          </cell>
          <cell r="J379" t="str">
            <v>cm</v>
          </cell>
          <cell r="K379">
            <v>0</v>
          </cell>
          <cell r="L379" t="str">
            <v>pcs</v>
          </cell>
          <cell r="M379" t="str">
            <v>83026000</v>
          </cell>
          <cell r="N379">
            <v>4.2809999999999997</v>
          </cell>
          <cell r="O379" t="str">
            <v>EUR</v>
          </cell>
          <cell r="P379" t="str">
            <v>set</v>
          </cell>
          <cell r="Q379" t="str">
            <v>BP.M+.70.E.X.XX</v>
          </cell>
          <cell r="R379" t="str">
            <v>TP.X.TP-R.G.X.SS</v>
          </cell>
          <cell r="S379" t="str">
            <v>MT.M+.Mount</v>
          </cell>
          <cell r="T379" t="str">
            <v>FP.M.X.X.S.SS</v>
          </cell>
          <cell r="U379" t="str">
            <v>CP.X.X.G.N.SS</v>
          </cell>
          <cell r="V379" t="str">
            <v>FJ.IN.ST.52pg</v>
          </cell>
          <cell r="W379" t="str">
            <v>FJ.Box.ST</v>
          </cell>
          <cell r="X379" t="str">
            <v>FJ.Box.SL</v>
          </cell>
        </row>
        <row r="380">
          <cell r="A380">
            <v>8720681601595</v>
          </cell>
          <cell r="B380" t="str">
            <v>ST.M+.TP-R.E.FR.SS-WT</v>
          </cell>
          <cell r="C380" t="str">
            <v>FritsJurgens Set - System M+ TP-R Class E - Flush rounded - stainless steel floor plate+white cover plate</v>
          </cell>
          <cell r="D380">
            <v>1558.1</v>
          </cell>
          <cell r="E380">
            <v>6.31</v>
          </cell>
          <cell r="F380" t="str">
            <v>kg</v>
          </cell>
          <cell r="G380">
            <v>13.4</v>
          </cell>
          <cell r="H380">
            <v>21.8</v>
          </cell>
          <cell r="I380">
            <v>35</v>
          </cell>
          <cell r="J380" t="str">
            <v>cm</v>
          </cell>
          <cell r="K380">
            <v>0</v>
          </cell>
          <cell r="L380" t="str">
            <v>pcs</v>
          </cell>
          <cell r="M380" t="str">
            <v>83026000</v>
          </cell>
          <cell r="N380">
            <v>4.26</v>
          </cell>
          <cell r="O380" t="str">
            <v>EUR</v>
          </cell>
          <cell r="P380" t="str">
            <v>set</v>
          </cell>
          <cell r="Q380" t="str">
            <v>BP.M+.70.E.X.XX</v>
          </cell>
          <cell r="R380" t="str">
            <v>TP.X.TP-R.G.X.WT</v>
          </cell>
          <cell r="S380" t="str">
            <v>MT.M+.Mount</v>
          </cell>
          <cell r="T380" t="str">
            <v>FP.M.X.X.FR.SS</v>
          </cell>
          <cell r="U380" t="str">
            <v>CP.X.X.G.N.SS</v>
          </cell>
          <cell r="V380" t="str">
            <v>FJ.IN.ST.44pg</v>
          </cell>
          <cell r="W380" t="str">
            <v>FJ.Box.ST</v>
          </cell>
          <cell r="X380" t="str">
            <v>FJ.Box.SL</v>
          </cell>
        </row>
        <row r="381">
          <cell r="A381">
            <v>8720681600826</v>
          </cell>
          <cell r="B381" t="str">
            <v>ST.M+.TP-R.E.FR.SS-BK</v>
          </cell>
          <cell r="C381" t="str">
            <v>FritsJurgens Set - System M+ TP-R Class E - Flush rounded - stainless steel floor plate+black cover plate</v>
          </cell>
          <cell r="D381">
            <v>1558.1</v>
          </cell>
          <cell r="E381">
            <v>6.31</v>
          </cell>
          <cell r="F381" t="str">
            <v>kg</v>
          </cell>
          <cell r="G381">
            <v>13.4</v>
          </cell>
          <cell r="H381">
            <v>21.8</v>
          </cell>
          <cell r="I381">
            <v>35</v>
          </cell>
          <cell r="J381" t="str">
            <v>cm</v>
          </cell>
          <cell r="K381">
            <v>0</v>
          </cell>
          <cell r="L381" t="str">
            <v>pcs</v>
          </cell>
          <cell r="M381" t="str">
            <v>83026000</v>
          </cell>
          <cell r="N381">
            <v>4.26</v>
          </cell>
          <cell r="O381" t="str">
            <v>EUR</v>
          </cell>
          <cell r="P381" t="str">
            <v>set</v>
          </cell>
          <cell r="Q381" t="str">
            <v>BP.M+.70.E.X.XX</v>
          </cell>
          <cell r="R381" t="str">
            <v>TP.X.TP-R.G.X.BK</v>
          </cell>
          <cell r="S381" t="str">
            <v>MT.M+.Mount</v>
          </cell>
          <cell r="T381" t="str">
            <v>FP.M.X.X.FR.SS</v>
          </cell>
          <cell r="U381" t="str">
            <v>CP.X.X.G.N.SS</v>
          </cell>
          <cell r="V381" t="str">
            <v>FJ.IN.ST.44pg</v>
          </cell>
          <cell r="W381" t="str">
            <v>FJ.Box.ST</v>
          </cell>
          <cell r="X381" t="str">
            <v>FJ.Box.SL</v>
          </cell>
        </row>
        <row r="382">
          <cell r="A382">
            <v>8720681608969</v>
          </cell>
          <cell r="B382" t="str">
            <v>ST.M+.TP-R.E.FR.SS</v>
          </cell>
          <cell r="C382" t="str">
            <v>FritsJurgens Set - System M+ TP-R Class E - Flush rounded - stainless steel</v>
          </cell>
          <cell r="D382">
            <v>1558.1</v>
          </cell>
          <cell r="E382">
            <v>6.31</v>
          </cell>
          <cell r="F382" t="str">
            <v>kg</v>
          </cell>
          <cell r="G382">
            <v>13.4</v>
          </cell>
          <cell r="H382">
            <v>21.8</v>
          </cell>
          <cell r="I382">
            <v>35</v>
          </cell>
          <cell r="J382" t="str">
            <v>cm</v>
          </cell>
          <cell r="K382">
            <v>0</v>
          </cell>
          <cell r="L382" t="str">
            <v>pcs</v>
          </cell>
          <cell r="M382" t="str">
            <v>83026000</v>
          </cell>
          <cell r="N382">
            <v>4.26</v>
          </cell>
          <cell r="O382" t="str">
            <v>EUR</v>
          </cell>
          <cell r="P382" t="str">
            <v>set</v>
          </cell>
          <cell r="Q382" t="str">
            <v>BP.M+.70.E.X.XX</v>
          </cell>
          <cell r="R382" t="str">
            <v>TP.X.TP-R.G.X.SS</v>
          </cell>
          <cell r="S382" t="str">
            <v>MT.M+.Mount</v>
          </cell>
          <cell r="T382" t="str">
            <v>FP.M.X.X.FR.SS</v>
          </cell>
          <cell r="U382" t="str">
            <v>CP.X.X.G.N.SS</v>
          </cell>
          <cell r="V382" t="str">
            <v>FJ.IN.ST.44pg</v>
          </cell>
          <cell r="W382" t="str">
            <v>FJ.Box.ST</v>
          </cell>
          <cell r="X382" t="str">
            <v>FJ.Box.SL</v>
          </cell>
        </row>
        <row r="383">
          <cell r="A383">
            <v>8720681601601</v>
          </cell>
          <cell r="B383" t="str">
            <v>ST.M+.TP-R.E.FS.SS-WT</v>
          </cell>
          <cell r="C383" t="str">
            <v>FritsJurgens Set - System M+ TP-R Class E - Flush squared - stainless steel floor plate+white cover plate</v>
          </cell>
          <cell r="D383">
            <v>1558.1</v>
          </cell>
          <cell r="E383">
            <v>6.3129999999999997</v>
          </cell>
          <cell r="F383" t="str">
            <v>kg</v>
          </cell>
          <cell r="G383">
            <v>13.4</v>
          </cell>
          <cell r="H383">
            <v>21.8</v>
          </cell>
          <cell r="I383">
            <v>35</v>
          </cell>
          <cell r="J383" t="str">
            <v>cm</v>
          </cell>
          <cell r="K383">
            <v>0</v>
          </cell>
          <cell r="L383" t="str">
            <v>pcs</v>
          </cell>
          <cell r="M383" t="str">
            <v>83026000</v>
          </cell>
          <cell r="N383">
            <v>4.2629999999999999</v>
          </cell>
          <cell r="O383" t="str">
            <v>EUR</v>
          </cell>
          <cell r="P383" t="str">
            <v>set</v>
          </cell>
          <cell r="Q383" t="str">
            <v>BP.M+.70.E.X.XX</v>
          </cell>
          <cell r="R383" t="str">
            <v>TP.X.TP-R.G.X.WT</v>
          </cell>
          <cell r="S383" t="str">
            <v>MT.M+.Mount</v>
          </cell>
          <cell r="T383" t="str">
            <v>FP.M.X.X.FS.SS</v>
          </cell>
          <cell r="U383" t="str">
            <v>CP.X.X.G.N.SS</v>
          </cell>
          <cell r="V383" t="str">
            <v>FJ.IN.ST.44pg</v>
          </cell>
          <cell r="W383" t="str">
            <v>FJ.Box.ST</v>
          </cell>
          <cell r="X383" t="str">
            <v>FJ.Box.SL</v>
          </cell>
        </row>
        <row r="384">
          <cell r="A384">
            <v>8720681600833</v>
          </cell>
          <cell r="B384" t="str">
            <v>ST.M+.TP-R.E.FS.SS-BK</v>
          </cell>
          <cell r="C384" t="str">
            <v>FritsJurgens Set - System M+ TP-R Class E - Flush squared - stainless steel floor plate+black cover plate</v>
          </cell>
          <cell r="D384">
            <v>1558.1</v>
          </cell>
          <cell r="E384">
            <v>6.3129999999999997</v>
          </cell>
          <cell r="F384" t="str">
            <v>kg</v>
          </cell>
          <cell r="G384">
            <v>13.4</v>
          </cell>
          <cell r="H384">
            <v>21.8</v>
          </cell>
          <cell r="I384">
            <v>35</v>
          </cell>
          <cell r="J384" t="str">
            <v>cm</v>
          </cell>
          <cell r="K384">
            <v>0</v>
          </cell>
          <cell r="L384" t="str">
            <v>pcs</v>
          </cell>
          <cell r="M384" t="str">
            <v>83026000</v>
          </cell>
          <cell r="N384">
            <v>4.2629999999999999</v>
          </cell>
          <cell r="O384" t="str">
            <v>EUR</v>
          </cell>
          <cell r="P384" t="str">
            <v>set</v>
          </cell>
          <cell r="Q384" t="str">
            <v>BP.M+.70.E.X.XX</v>
          </cell>
          <cell r="R384" t="str">
            <v>TP.X.TP-R.G.X.BK</v>
          </cell>
          <cell r="S384" t="str">
            <v>MT.M+.Mount</v>
          </cell>
          <cell r="T384" t="str">
            <v>FP.M.X.X.FS.SS</v>
          </cell>
          <cell r="U384" t="str">
            <v>CP.X.X.G.N.SS</v>
          </cell>
          <cell r="V384" t="str">
            <v>FJ.IN.ST.44pg</v>
          </cell>
          <cell r="W384" t="str">
            <v>FJ.Box.ST</v>
          </cell>
          <cell r="X384" t="str">
            <v>FJ.Box.SL</v>
          </cell>
        </row>
        <row r="385">
          <cell r="A385">
            <v>8720681607603</v>
          </cell>
          <cell r="B385" t="str">
            <v>ST.M+.TP-R.E.FS.SS</v>
          </cell>
          <cell r="C385" t="str">
            <v>FritsJurgens Set - System M+ TP-R Class E - Flush squared - stainless steel</v>
          </cell>
          <cell r="D385">
            <v>1558.1</v>
          </cell>
          <cell r="E385">
            <v>6.3129999999999997</v>
          </cell>
          <cell r="F385" t="str">
            <v>kg</v>
          </cell>
          <cell r="G385">
            <v>13.4</v>
          </cell>
          <cell r="H385">
            <v>21.8</v>
          </cell>
          <cell r="I385">
            <v>35</v>
          </cell>
          <cell r="J385" t="str">
            <v>cm</v>
          </cell>
          <cell r="K385">
            <v>0</v>
          </cell>
          <cell r="L385" t="str">
            <v>pcs</v>
          </cell>
          <cell r="M385" t="str">
            <v>83026000</v>
          </cell>
          <cell r="N385">
            <v>4.2629999999999999</v>
          </cell>
          <cell r="O385" t="str">
            <v>EUR</v>
          </cell>
          <cell r="P385" t="str">
            <v>set</v>
          </cell>
          <cell r="Q385" t="str">
            <v>BP.M+.70.E.X.XX</v>
          </cell>
          <cell r="R385" t="str">
            <v>TP.X.TP-R.G.X.SS</v>
          </cell>
          <cell r="S385" t="str">
            <v>MT.M+.Mount</v>
          </cell>
          <cell r="T385" t="str">
            <v>FP.M.X.X.FS.SS</v>
          </cell>
          <cell r="U385" t="str">
            <v>CP.X.X.G.N.SS</v>
          </cell>
          <cell r="V385" t="str">
            <v>FJ.IN.ST.44pg</v>
          </cell>
          <cell r="W385" t="str">
            <v>FJ.Box.ST</v>
          </cell>
          <cell r="X385" t="str">
            <v>FJ.Box.SL</v>
          </cell>
        </row>
        <row r="386">
          <cell r="A386">
            <v>8720681619460</v>
          </cell>
          <cell r="B386" t="str">
            <v>ST.M+.TP-R.F.R.BK</v>
          </cell>
          <cell r="C386" t="str">
            <v>FritsJurgens Set - System M+ TP-R Class F - round - black</v>
          </cell>
          <cell r="D386">
            <v>1873.7</v>
          </cell>
          <cell r="E386">
            <v>7.5979999999999999</v>
          </cell>
          <cell r="F386" t="str">
            <v>kg</v>
          </cell>
          <cell r="G386">
            <v>13.4</v>
          </cell>
          <cell r="H386">
            <v>21.8</v>
          </cell>
          <cell r="I386">
            <v>35</v>
          </cell>
          <cell r="J386" t="str">
            <v>cm</v>
          </cell>
          <cell r="K386">
            <v>0</v>
          </cell>
          <cell r="L386" t="str">
            <v>pcs</v>
          </cell>
          <cell r="M386" t="str">
            <v>83026000</v>
          </cell>
          <cell r="N386">
            <v>5.6550000000000002</v>
          </cell>
          <cell r="O386" t="str">
            <v>EUR</v>
          </cell>
          <cell r="P386" t="str">
            <v>set</v>
          </cell>
          <cell r="Q386" t="str">
            <v>BP.M+.70.F.X.XX</v>
          </cell>
          <cell r="R386" t="str">
            <v>TP.X.TP-R.G.X.BK</v>
          </cell>
          <cell r="S386" t="str">
            <v>MT.M+.Mount</v>
          </cell>
          <cell r="T386" t="str">
            <v>FP.M.X.X.R.BK</v>
          </cell>
          <cell r="U386" t="str">
            <v>CP.X.X.G.N.SS</v>
          </cell>
          <cell r="V386" t="str">
            <v>FJ.IN.ST.48pg</v>
          </cell>
          <cell r="W386" t="str">
            <v>FJ.Box.ST</v>
          </cell>
          <cell r="X386" t="str">
            <v>FJ.Box.SL</v>
          </cell>
        </row>
        <row r="387">
          <cell r="A387">
            <v>8720681601700</v>
          </cell>
          <cell r="B387" t="str">
            <v>ST.M+.TP-R.F.R.BK-WT</v>
          </cell>
          <cell r="C387" t="str">
            <v>FritsJurgens Set - System M+ TP-R Class F - round - black floor plate+white cover plate</v>
          </cell>
          <cell r="D387">
            <v>1873.7</v>
          </cell>
          <cell r="E387">
            <v>7.5979999999999999</v>
          </cell>
          <cell r="F387" t="str">
            <v>kg</v>
          </cell>
          <cell r="G387">
            <v>13.4</v>
          </cell>
          <cell r="H387">
            <v>21.8</v>
          </cell>
          <cell r="I387">
            <v>35</v>
          </cell>
          <cell r="J387" t="str">
            <v>cm</v>
          </cell>
          <cell r="K387">
            <v>0</v>
          </cell>
          <cell r="L387" t="str">
            <v>pcs</v>
          </cell>
          <cell r="M387" t="str">
            <v>83026000</v>
          </cell>
          <cell r="N387">
            <v>5.6550000000000002</v>
          </cell>
          <cell r="O387" t="str">
            <v>EUR</v>
          </cell>
          <cell r="P387" t="str">
            <v>set</v>
          </cell>
          <cell r="Q387" t="str">
            <v>BP.M+.70.F.X.XX</v>
          </cell>
          <cell r="R387" t="str">
            <v>TP.X.TP-R.G.X.WT</v>
          </cell>
          <cell r="S387" t="str">
            <v>MT.M+.Mount</v>
          </cell>
          <cell r="T387" t="str">
            <v>FP.M.X.X.R.BK</v>
          </cell>
          <cell r="U387" t="str">
            <v>CP.X.X.G.N.SS</v>
          </cell>
          <cell r="V387" t="str">
            <v>FJ.IN.ST.48pg</v>
          </cell>
          <cell r="W387" t="str">
            <v>FJ.Box.ST</v>
          </cell>
          <cell r="X387" t="str">
            <v>FJ.Box.SL</v>
          </cell>
        </row>
        <row r="388">
          <cell r="A388">
            <v>8720681601717</v>
          </cell>
          <cell r="B388" t="str">
            <v>ST.M+.TP-R.F.R.SS-WT</v>
          </cell>
          <cell r="C388" t="str">
            <v>FritsJurgens Set - System M+ TP-R Class F - round - stainless steel floor plate+white cover plate</v>
          </cell>
          <cell r="D388">
            <v>1860.1</v>
          </cell>
          <cell r="E388">
            <v>7.601</v>
          </cell>
          <cell r="F388" t="str">
            <v>kg</v>
          </cell>
          <cell r="G388">
            <v>13.4</v>
          </cell>
          <cell r="H388">
            <v>21.8</v>
          </cell>
          <cell r="I388">
            <v>35</v>
          </cell>
          <cell r="J388" t="str">
            <v>cm</v>
          </cell>
          <cell r="K388">
            <v>0</v>
          </cell>
          <cell r="L388" t="str">
            <v>pcs</v>
          </cell>
          <cell r="M388" t="str">
            <v>83026000</v>
          </cell>
          <cell r="N388">
            <v>5.6580000000000004</v>
          </cell>
          <cell r="O388" t="str">
            <v>EUR</v>
          </cell>
          <cell r="P388" t="str">
            <v>set</v>
          </cell>
          <cell r="Q388" t="str">
            <v>BP.M+.70.F.X.XX</v>
          </cell>
          <cell r="R388" t="str">
            <v>TP.X.TP-R.G.X.WT</v>
          </cell>
          <cell r="S388" t="str">
            <v>MT.M+.Mount</v>
          </cell>
          <cell r="T388" t="str">
            <v>FP.M.X.X.R.SS</v>
          </cell>
          <cell r="U388" t="str">
            <v>CP.X.X.G.N.SS</v>
          </cell>
          <cell r="V388" t="str">
            <v>FJ.IN.ST.48pg</v>
          </cell>
          <cell r="W388" t="str">
            <v>FJ.Box.ST</v>
          </cell>
          <cell r="X388" t="str">
            <v>FJ.Box.SL</v>
          </cell>
        </row>
        <row r="389">
          <cell r="A389">
            <v>8720681601007</v>
          </cell>
          <cell r="B389" t="str">
            <v>ST.M+.TP-R.F.R.BK-SS</v>
          </cell>
          <cell r="C389" t="str">
            <v>FritsJurgens Set - System M+ TP-R Class F - round - black floor plate+stainless steel cover plate</v>
          </cell>
          <cell r="D389">
            <v>1873.7</v>
          </cell>
          <cell r="E389">
            <v>7.5979999999999999</v>
          </cell>
          <cell r="F389" t="str">
            <v>kg</v>
          </cell>
          <cell r="G389">
            <v>13.4</v>
          </cell>
          <cell r="H389">
            <v>21.8</v>
          </cell>
          <cell r="I389">
            <v>35</v>
          </cell>
          <cell r="J389" t="str">
            <v>cm</v>
          </cell>
          <cell r="K389">
            <v>0</v>
          </cell>
          <cell r="L389" t="str">
            <v>pcs</v>
          </cell>
          <cell r="M389" t="str">
            <v>83026000</v>
          </cell>
          <cell r="N389">
            <v>5.6550000000000002</v>
          </cell>
          <cell r="O389" t="str">
            <v>EUR</v>
          </cell>
          <cell r="P389" t="str">
            <v>set</v>
          </cell>
          <cell r="Q389" t="str">
            <v>BP.M+.70.F.X.XX</v>
          </cell>
          <cell r="R389" t="str">
            <v>TP.X.TP-R.G.X.SS</v>
          </cell>
          <cell r="S389" t="str">
            <v>MT.M+.Mount</v>
          </cell>
          <cell r="T389" t="str">
            <v>FP.M.X.X.R.BK</v>
          </cell>
          <cell r="U389" t="str">
            <v>CP.X.X.G.N.SS</v>
          </cell>
          <cell r="V389" t="str">
            <v>FJ.IN.ST.48pg</v>
          </cell>
          <cell r="W389" t="str">
            <v>FJ.Box.ST</v>
          </cell>
          <cell r="X389" t="str">
            <v>FJ.Box.SL</v>
          </cell>
        </row>
        <row r="390">
          <cell r="A390">
            <v>8720681601021</v>
          </cell>
          <cell r="B390" t="str">
            <v>ST.M+.TP-R.F.R.SS-BK</v>
          </cell>
          <cell r="C390" t="str">
            <v>FritsJurgens Set - System M+ TP-R Class F - round - stainless steel floor plate+black cover plate</v>
          </cell>
          <cell r="D390">
            <v>1860.1</v>
          </cell>
          <cell r="E390">
            <v>7.601</v>
          </cell>
          <cell r="F390" t="str">
            <v>kg</v>
          </cell>
          <cell r="G390">
            <v>13.4</v>
          </cell>
          <cell r="H390">
            <v>21.8</v>
          </cell>
          <cell r="I390">
            <v>35</v>
          </cell>
          <cell r="J390" t="str">
            <v>cm</v>
          </cell>
          <cell r="K390">
            <v>0</v>
          </cell>
          <cell r="L390" t="str">
            <v>pcs</v>
          </cell>
          <cell r="M390" t="str">
            <v>83026000</v>
          </cell>
          <cell r="N390">
            <v>5.6580000000000004</v>
          </cell>
          <cell r="O390" t="str">
            <v>EUR</v>
          </cell>
          <cell r="P390" t="str">
            <v>set</v>
          </cell>
          <cell r="Q390" t="str">
            <v>BP.M+.70.F.X.XX</v>
          </cell>
          <cell r="R390" t="str">
            <v>TP.X.TP-R.G.X.BK</v>
          </cell>
          <cell r="S390" t="str">
            <v>MT.M+.Mount</v>
          </cell>
          <cell r="T390" t="str">
            <v>FP.M.X.X.R.SS</v>
          </cell>
          <cell r="U390" t="str">
            <v>CP.X.X.G.N.SS</v>
          </cell>
          <cell r="V390" t="str">
            <v>FJ.IN.ST.48pg</v>
          </cell>
          <cell r="W390" t="str">
            <v>FJ.Box.ST</v>
          </cell>
          <cell r="X390" t="str">
            <v>FJ.Box.SL</v>
          </cell>
        </row>
        <row r="391">
          <cell r="A391">
            <v>8720681601083</v>
          </cell>
          <cell r="B391" t="str">
            <v>ST.M+.TP-R.F.R.SS</v>
          </cell>
          <cell r="C391" t="str">
            <v>FritsJurgens Set - System M+ TP-R Class F - round - stainless steel</v>
          </cell>
          <cell r="D391">
            <v>1860.1</v>
          </cell>
          <cell r="E391">
            <v>7.601</v>
          </cell>
          <cell r="F391" t="str">
            <v>kg</v>
          </cell>
          <cell r="G391">
            <v>13.4</v>
          </cell>
          <cell r="H391">
            <v>21.8</v>
          </cell>
          <cell r="I391">
            <v>35</v>
          </cell>
          <cell r="J391" t="str">
            <v>cm</v>
          </cell>
          <cell r="K391">
            <v>0</v>
          </cell>
          <cell r="L391" t="str">
            <v>pcs</v>
          </cell>
          <cell r="M391" t="str">
            <v>83026000</v>
          </cell>
          <cell r="N391">
            <v>5.6580000000000004</v>
          </cell>
          <cell r="O391" t="str">
            <v>EUR</v>
          </cell>
          <cell r="P391" t="str">
            <v>set</v>
          </cell>
          <cell r="Q391" t="str">
            <v>BP.M+.70.F.X.XX</v>
          </cell>
          <cell r="R391" t="str">
            <v>TP.X.TP-R.G.X.SS</v>
          </cell>
          <cell r="S391" t="str">
            <v>MT.M+.Mount</v>
          </cell>
          <cell r="T391" t="str">
            <v>FP.M.X.X.R.SS</v>
          </cell>
          <cell r="U391" t="str">
            <v>CP.X.X.G.N.SS</v>
          </cell>
          <cell r="V391" t="str">
            <v>FJ.IN.ST.48pg</v>
          </cell>
          <cell r="W391" t="str">
            <v>FJ.Box.ST</v>
          </cell>
          <cell r="X391" t="str">
            <v>FJ.Box.SL</v>
          </cell>
        </row>
        <row r="392">
          <cell r="A392">
            <v>8720681606743</v>
          </cell>
          <cell r="B392" t="str">
            <v>ST.M+.TP-R.F.S.BK</v>
          </cell>
          <cell r="C392" t="str">
            <v>FritsJurgens Set - System M+ TP-R Class F - squared - black</v>
          </cell>
          <cell r="D392">
            <v>1860.1</v>
          </cell>
          <cell r="E392">
            <v>7.5380000000000003</v>
          </cell>
          <cell r="F392" t="str">
            <v>kg</v>
          </cell>
          <cell r="G392">
            <v>13.4</v>
          </cell>
          <cell r="H392">
            <v>21.8</v>
          </cell>
          <cell r="I392">
            <v>35</v>
          </cell>
          <cell r="J392" t="str">
            <v>cm</v>
          </cell>
          <cell r="K392">
            <v>0</v>
          </cell>
          <cell r="L392" t="str">
            <v>pcs</v>
          </cell>
          <cell r="M392" t="str">
            <v>83026000</v>
          </cell>
          <cell r="N392">
            <v>5.5839999999999996</v>
          </cell>
          <cell r="O392" t="str">
            <v>EUR</v>
          </cell>
          <cell r="P392" t="str">
            <v>set</v>
          </cell>
          <cell r="Q392" t="str">
            <v>BP.M+.70.F.X.XX</v>
          </cell>
          <cell r="R392" t="str">
            <v>TP.X.TP-R.G.X.BK</v>
          </cell>
          <cell r="S392" t="str">
            <v>MT.M+.Mount</v>
          </cell>
          <cell r="T392" t="str">
            <v>FP.M.X.X.S.BK</v>
          </cell>
          <cell r="U392" t="str">
            <v>CP.X.X.G.N.SS</v>
          </cell>
          <cell r="V392" t="str">
            <v>FJ.IN.ST.52pg</v>
          </cell>
          <cell r="W392" t="str">
            <v>FJ.Box.ST</v>
          </cell>
          <cell r="X392" t="str">
            <v>FJ.Box.SL</v>
          </cell>
        </row>
        <row r="393">
          <cell r="A393">
            <v>8720681601731</v>
          </cell>
          <cell r="B393" t="str">
            <v>ST.M+.TP-R.F.S.BK-WT</v>
          </cell>
          <cell r="C393" t="str">
            <v>FritsJurgens Set - System M+ TP-R Class F - squared - black floor plate+white cover plate</v>
          </cell>
          <cell r="D393">
            <v>1860.1</v>
          </cell>
          <cell r="E393">
            <v>7.5380000000000003</v>
          </cell>
          <cell r="F393" t="str">
            <v>kg</v>
          </cell>
          <cell r="G393">
            <v>13.4</v>
          </cell>
          <cell r="H393">
            <v>21.8</v>
          </cell>
          <cell r="I393">
            <v>35</v>
          </cell>
          <cell r="J393" t="str">
            <v>cm</v>
          </cell>
          <cell r="K393">
            <v>0</v>
          </cell>
          <cell r="L393" t="str">
            <v>pcs</v>
          </cell>
          <cell r="M393" t="str">
            <v>83026000</v>
          </cell>
          <cell r="N393">
            <v>5.5839999999999996</v>
          </cell>
          <cell r="O393" t="str">
            <v>EUR</v>
          </cell>
          <cell r="P393" t="str">
            <v>set</v>
          </cell>
          <cell r="Q393" t="str">
            <v>BP.M+.70.F.X.XX</v>
          </cell>
          <cell r="R393" t="str">
            <v>TP.X.TP-R.G.X.WT</v>
          </cell>
          <cell r="S393" t="str">
            <v>MT.M+.Mount</v>
          </cell>
          <cell r="T393" t="str">
            <v>FP.M.X.X.S.BK</v>
          </cell>
          <cell r="U393" t="str">
            <v>CP.X.X.G.N.SS</v>
          </cell>
          <cell r="V393" t="str">
            <v>FJ.IN.ST.52pg</v>
          </cell>
          <cell r="W393" t="str">
            <v>FJ.Box.ST</v>
          </cell>
          <cell r="X393" t="str">
            <v>FJ.Box.SL</v>
          </cell>
        </row>
        <row r="394">
          <cell r="A394">
            <v>8720681601748</v>
          </cell>
          <cell r="B394" t="str">
            <v>ST.M+.TP-R.F.S.SS-WT</v>
          </cell>
          <cell r="C394" t="str">
            <v>FritsJurgens Set - System M+ TP-R Class F - squared - stainless steel floor plate+white cover plate</v>
          </cell>
          <cell r="D394">
            <v>1847.6</v>
          </cell>
          <cell r="E394">
            <v>7.5380000000000003</v>
          </cell>
          <cell r="F394" t="str">
            <v>kg</v>
          </cell>
          <cell r="G394">
            <v>13.4</v>
          </cell>
          <cell r="H394">
            <v>21.8</v>
          </cell>
          <cell r="I394">
            <v>35</v>
          </cell>
          <cell r="J394" t="str">
            <v>cm</v>
          </cell>
          <cell r="K394">
            <v>0</v>
          </cell>
          <cell r="L394" t="str">
            <v>pcs</v>
          </cell>
          <cell r="M394" t="str">
            <v>83026000</v>
          </cell>
          <cell r="N394">
            <v>5.5839999999999996</v>
          </cell>
          <cell r="O394" t="str">
            <v>EUR</v>
          </cell>
          <cell r="P394" t="str">
            <v>set</v>
          </cell>
          <cell r="Q394" t="str">
            <v>BP.M+.70.F.X.XX</v>
          </cell>
          <cell r="R394" t="str">
            <v>TP.X.TP-R.G.X.WT</v>
          </cell>
          <cell r="S394" t="str">
            <v>MT.M+.Mount</v>
          </cell>
          <cell r="T394" t="str">
            <v>FP.M.X.X.S.SS</v>
          </cell>
          <cell r="U394" t="str">
            <v>CP.X.X.G.N.SS</v>
          </cell>
          <cell r="V394" t="str">
            <v>FJ.IN.ST.52pg</v>
          </cell>
          <cell r="W394" t="str">
            <v>FJ.Box.ST</v>
          </cell>
          <cell r="X394" t="str">
            <v>FJ.Box.SL</v>
          </cell>
        </row>
        <row r="395">
          <cell r="A395">
            <v>8720681601045</v>
          </cell>
          <cell r="B395" t="str">
            <v>ST.M+.TP-R.F.S.BK-SS</v>
          </cell>
          <cell r="C395" t="str">
            <v>FritsJurgens Set - System M+ TP-R Class F - squared - black floor plate+stainless steel cover plate</v>
          </cell>
          <cell r="D395">
            <v>1860.1</v>
          </cell>
          <cell r="E395">
            <v>7.5380000000000003</v>
          </cell>
          <cell r="F395" t="str">
            <v>kg</v>
          </cell>
          <cell r="G395">
            <v>13.4</v>
          </cell>
          <cell r="H395">
            <v>21.8</v>
          </cell>
          <cell r="I395">
            <v>35</v>
          </cell>
          <cell r="J395" t="str">
            <v>cm</v>
          </cell>
          <cell r="K395">
            <v>0</v>
          </cell>
          <cell r="L395" t="str">
            <v>pcs</v>
          </cell>
          <cell r="M395" t="str">
            <v>83026000</v>
          </cell>
          <cell r="N395">
            <v>5.5839999999999996</v>
          </cell>
          <cell r="O395" t="str">
            <v>EUR</v>
          </cell>
          <cell r="P395" t="str">
            <v>set</v>
          </cell>
          <cell r="Q395" t="str">
            <v>BP.M+.70.F.X.XX</v>
          </cell>
          <cell r="R395" t="str">
            <v>TP.X.TP-R.G.X.SS</v>
          </cell>
          <cell r="S395" t="str">
            <v>MT.M+.Mount</v>
          </cell>
          <cell r="T395" t="str">
            <v>FP.M.X.X.S.BK</v>
          </cell>
          <cell r="U395" t="str">
            <v>CP.X.X.G.N.SS</v>
          </cell>
          <cell r="V395" t="str">
            <v>FJ.IN.ST.52pg</v>
          </cell>
          <cell r="W395" t="str">
            <v>FJ.Box.ST</v>
          </cell>
          <cell r="X395" t="str">
            <v>FJ.Box.SL</v>
          </cell>
        </row>
        <row r="396">
          <cell r="A396">
            <v>8720681601052</v>
          </cell>
          <cell r="B396" t="str">
            <v>ST.M+.TP-R.F.S.SS-BK</v>
          </cell>
          <cell r="C396" t="str">
            <v>FritsJurgens Set - System M+ TP-R Class F - squared - stainless steel floor plate+black cover plate</v>
          </cell>
          <cell r="D396">
            <v>1847.6</v>
          </cell>
          <cell r="E396">
            <v>7.5380000000000003</v>
          </cell>
          <cell r="F396" t="str">
            <v>kg</v>
          </cell>
          <cell r="G396">
            <v>13.4</v>
          </cell>
          <cell r="H396">
            <v>21.8</v>
          </cell>
          <cell r="I396">
            <v>35</v>
          </cell>
          <cell r="J396" t="str">
            <v>cm</v>
          </cell>
          <cell r="K396">
            <v>0</v>
          </cell>
          <cell r="L396" t="str">
            <v>pcs</v>
          </cell>
          <cell r="M396" t="str">
            <v>83026000</v>
          </cell>
          <cell r="N396">
            <v>5.5839999999999996</v>
          </cell>
          <cell r="O396" t="str">
            <v>EUR</v>
          </cell>
          <cell r="P396" t="str">
            <v>set</v>
          </cell>
          <cell r="Q396" t="str">
            <v>BP.M+.70.F.X.XX</v>
          </cell>
          <cell r="R396" t="str">
            <v>TP.X.TP-R.G.X.BK</v>
          </cell>
          <cell r="S396" t="str">
            <v>MT.M+.Mount</v>
          </cell>
          <cell r="T396" t="str">
            <v>FP.M.X.X.S.SS</v>
          </cell>
          <cell r="U396" t="str">
            <v>CP.X.X.G.N.SS</v>
          </cell>
          <cell r="V396" t="str">
            <v>FJ.IN.ST.52pg</v>
          </cell>
          <cell r="W396" t="str">
            <v>FJ.Box.ST</v>
          </cell>
          <cell r="X396" t="str">
            <v>FJ.Box.SL</v>
          </cell>
        </row>
        <row r="397">
          <cell r="A397">
            <v>8720681606385</v>
          </cell>
          <cell r="B397" t="str">
            <v>ST.M+.TP-R.F.S.SS</v>
          </cell>
          <cell r="C397" t="str">
            <v>FritsJurgens Set - System M+ TP-R Class F - squared - stainless steel</v>
          </cell>
          <cell r="D397">
            <v>1847.6</v>
          </cell>
          <cell r="E397">
            <v>7.5380000000000003</v>
          </cell>
          <cell r="F397" t="str">
            <v>kg</v>
          </cell>
          <cell r="G397">
            <v>13.4</v>
          </cell>
          <cell r="H397">
            <v>21.8</v>
          </cell>
          <cell r="I397">
            <v>35</v>
          </cell>
          <cell r="J397" t="str">
            <v>cm</v>
          </cell>
          <cell r="K397">
            <v>0</v>
          </cell>
          <cell r="L397" t="str">
            <v>pcs</v>
          </cell>
          <cell r="M397" t="str">
            <v>83026000</v>
          </cell>
          <cell r="N397">
            <v>5.5839999999999996</v>
          </cell>
          <cell r="O397" t="str">
            <v>EUR</v>
          </cell>
          <cell r="P397" t="str">
            <v>set</v>
          </cell>
          <cell r="Q397" t="str">
            <v>BP.M+.70.F.X.XX</v>
          </cell>
          <cell r="R397" t="str">
            <v>TP.X.TP-R.G.X.SS</v>
          </cell>
          <cell r="S397" t="str">
            <v>MT.M+.Mount</v>
          </cell>
          <cell r="T397" t="str">
            <v>FP.M.X.X.S.SS</v>
          </cell>
          <cell r="U397" t="str">
            <v>CP.X.X.G.N.SS</v>
          </cell>
          <cell r="V397" t="str">
            <v>FJ.IN.ST.52pg</v>
          </cell>
          <cell r="W397" t="str">
            <v>FJ.Box.ST</v>
          </cell>
          <cell r="X397" t="str">
            <v>FJ.Box.SL</v>
          </cell>
        </row>
        <row r="398">
          <cell r="A398">
            <v>8720681601687</v>
          </cell>
          <cell r="B398" t="str">
            <v>ST.M+.TP-R.F.FR.SS-WT</v>
          </cell>
          <cell r="C398" t="str">
            <v>FritsJurgens Set - System M+ TP-R Class F - Flush rounded - stainless steel floor plate+white cover plate</v>
          </cell>
          <cell r="D398">
            <v>1847.6</v>
          </cell>
          <cell r="E398">
            <v>7.5010000000000003</v>
          </cell>
          <cell r="F398" t="str">
            <v>kg</v>
          </cell>
          <cell r="G398">
            <v>13.4</v>
          </cell>
          <cell r="H398">
            <v>21.8</v>
          </cell>
          <cell r="I398">
            <v>35</v>
          </cell>
          <cell r="J398" t="str">
            <v>cm</v>
          </cell>
          <cell r="K398">
            <v>0</v>
          </cell>
          <cell r="L398" t="str">
            <v>pcs</v>
          </cell>
          <cell r="M398" t="str">
            <v>83026000</v>
          </cell>
          <cell r="N398">
            <v>5.5629999999999997</v>
          </cell>
          <cell r="O398" t="str">
            <v>EUR</v>
          </cell>
          <cell r="P398" t="str">
            <v>set</v>
          </cell>
          <cell r="Q398" t="str">
            <v>BP.M+.70.F.X.XX</v>
          </cell>
          <cell r="R398" t="str">
            <v>TP.X.TP-R.G.X.WT</v>
          </cell>
          <cell r="S398" t="str">
            <v>MT.M+.Mount</v>
          </cell>
          <cell r="T398" t="str">
            <v>FP.M.X.X.FR.SS</v>
          </cell>
          <cell r="U398" t="str">
            <v>CP.X.X.G.N.SS</v>
          </cell>
          <cell r="V398" t="str">
            <v>FJ.IN.ST.44pg</v>
          </cell>
          <cell r="W398" t="str">
            <v>FJ.Box.ST</v>
          </cell>
          <cell r="X398" t="str">
            <v>FJ.Box.SL</v>
          </cell>
        </row>
        <row r="399">
          <cell r="A399">
            <v>8720681600963</v>
          </cell>
          <cell r="B399" t="str">
            <v>ST.M+.TP-R.F.FR.SS-BK</v>
          </cell>
          <cell r="C399" t="str">
            <v>FritsJurgens Set - System M+ TP-R Class F - Flush rounded - stainless steel floor plate+black cover plate</v>
          </cell>
          <cell r="D399">
            <v>1847.6</v>
          </cell>
          <cell r="E399">
            <v>7.5010000000000003</v>
          </cell>
          <cell r="F399" t="str">
            <v>kg</v>
          </cell>
          <cell r="G399">
            <v>13.4</v>
          </cell>
          <cell r="H399">
            <v>21.8</v>
          </cell>
          <cell r="I399">
            <v>35</v>
          </cell>
          <cell r="J399" t="str">
            <v>cm</v>
          </cell>
          <cell r="K399">
            <v>0</v>
          </cell>
          <cell r="L399" t="str">
            <v>pcs</v>
          </cell>
          <cell r="M399" t="str">
            <v>83026000</v>
          </cell>
          <cell r="N399">
            <v>5.5629999999999997</v>
          </cell>
          <cell r="O399" t="str">
            <v>EUR</v>
          </cell>
          <cell r="P399" t="str">
            <v>set</v>
          </cell>
          <cell r="Q399" t="str">
            <v>BP.M+.70.F.X.XX</v>
          </cell>
          <cell r="R399" t="str">
            <v>TP.X.TP-R.G.X.BK</v>
          </cell>
          <cell r="S399" t="str">
            <v>MT.M+.Mount</v>
          </cell>
          <cell r="T399" t="str">
            <v>FP.M.X.X.FR.SS</v>
          </cell>
          <cell r="U399" t="str">
            <v>CP.X.X.G.N.SS</v>
          </cell>
          <cell r="V399" t="str">
            <v>FJ.IN.ST.44pg</v>
          </cell>
          <cell r="W399" t="str">
            <v>FJ.Box.ST</v>
          </cell>
          <cell r="X399" t="str">
            <v>FJ.Box.SL</v>
          </cell>
        </row>
        <row r="400">
          <cell r="A400">
            <v>8720681604169</v>
          </cell>
          <cell r="B400" t="str">
            <v>ST.M+.TP-R.F.FR.SS</v>
          </cell>
          <cell r="C400" t="str">
            <v>FritsJurgens Set - System M+ TP-R Class F - Flush rounded - stainless steel</v>
          </cell>
          <cell r="D400">
            <v>1847.6</v>
          </cell>
          <cell r="E400">
            <v>7.5010000000000003</v>
          </cell>
          <cell r="F400" t="str">
            <v>kg</v>
          </cell>
          <cell r="G400">
            <v>13.4</v>
          </cell>
          <cell r="H400">
            <v>21.8</v>
          </cell>
          <cell r="I400">
            <v>35</v>
          </cell>
          <cell r="J400" t="str">
            <v>cm</v>
          </cell>
          <cell r="K400">
            <v>0</v>
          </cell>
          <cell r="L400" t="str">
            <v>pcs</v>
          </cell>
          <cell r="M400" t="str">
            <v>83026000</v>
          </cell>
          <cell r="N400">
            <v>5.5629999999999997</v>
          </cell>
          <cell r="O400" t="str">
            <v>EUR</v>
          </cell>
          <cell r="P400" t="str">
            <v>set</v>
          </cell>
          <cell r="Q400" t="str">
            <v>BP.M+.70.F.X.XX</v>
          </cell>
          <cell r="R400" t="str">
            <v>TP.X.TP-R.G.X.SS</v>
          </cell>
          <cell r="S400" t="str">
            <v>MT.M+.Mount</v>
          </cell>
          <cell r="T400" t="str">
            <v>FP.M.X.X.FR.SS</v>
          </cell>
          <cell r="U400" t="str">
            <v>CP.X.X.G.N.SS</v>
          </cell>
          <cell r="V400" t="str">
            <v>FJ.IN.ST.44pg</v>
          </cell>
          <cell r="W400" t="str">
            <v>FJ.Box.ST</v>
          </cell>
          <cell r="X400" t="str">
            <v>FJ.Box.SL</v>
          </cell>
        </row>
        <row r="401">
          <cell r="A401">
            <v>8720681601694</v>
          </cell>
          <cell r="B401" t="str">
            <v>ST.M+.TP-R.F.FS.SS-WT</v>
          </cell>
          <cell r="C401" t="str">
            <v>FritsJurgens Set - System M+ TP-R Class F - Flush squared - stainless steel floor plate+white cover plate</v>
          </cell>
          <cell r="D401">
            <v>1847.6</v>
          </cell>
          <cell r="E401">
            <v>7.5039999999999996</v>
          </cell>
          <cell r="F401" t="str">
            <v>kg</v>
          </cell>
          <cell r="G401">
            <v>13.4</v>
          </cell>
          <cell r="H401">
            <v>21.8</v>
          </cell>
          <cell r="I401">
            <v>35</v>
          </cell>
          <cell r="J401" t="str">
            <v>cm</v>
          </cell>
          <cell r="K401">
            <v>0</v>
          </cell>
          <cell r="L401" t="str">
            <v>pcs</v>
          </cell>
          <cell r="M401" t="str">
            <v>83026000</v>
          </cell>
          <cell r="N401">
            <v>5.5659999999999998</v>
          </cell>
          <cell r="O401" t="str">
            <v>EUR</v>
          </cell>
          <cell r="P401" t="str">
            <v>set</v>
          </cell>
          <cell r="Q401" t="str">
            <v>BP.M+.70.F.X.XX</v>
          </cell>
          <cell r="R401" t="str">
            <v>TP.X.TP-R.G.X.WT</v>
          </cell>
          <cell r="S401" t="str">
            <v>MT.M+.Mount</v>
          </cell>
          <cell r="T401" t="str">
            <v>FP.M.X.X.FS.SS</v>
          </cell>
          <cell r="U401" t="str">
            <v>CP.X.X.G.N.SS</v>
          </cell>
          <cell r="V401" t="str">
            <v>FJ.IN.ST.44pg</v>
          </cell>
          <cell r="W401" t="str">
            <v>FJ.Box.ST</v>
          </cell>
          <cell r="X401" t="str">
            <v>FJ.Box.SL</v>
          </cell>
        </row>
        <row r="402">
          <cell r="A402">
            <v>8720681600987</v>
          </cell>
          <cell r="B402" t="str">
            <v>ST.M+.TP-R.F.FS.SS-BK</v>
          </cell>
          <cell r="C402" t="str">
            <v>FritsJurgens Set - System M+ TP-R Class F - Flush squared - stainless steel floor plate+black cover plate</v>
          </cell>
          <cell r="D402">
            <v>1847.6</v>
          </cell>
          <cell r="E402">
            <v>7.5039999999999996</v>
          </cell>
          <cell r="F402" t="str">
            <v>kg</v>
          </cell>
          <cell r="G402">
            <v>13.4</v>
          </cell>
          <cell r="H402">
            <v>21.8</v>
          </cell>
          <cell r="I402">
            <v>35</v>
          </cell>
          <cell r="J402" t="str">
            <v>cm</v>
          </cell>
          <cell r="K402">
            <v>0</v>
          </cell>
          <cell r="L402" t="str">
            <v>pcs</v>
          </cell>
          <cell r="M402" t="str">
            <v>83026000</v>
          </cell>
          <cell r="N402">
            <v>5.5659999999999998</v>
          </cell>
          <cell r="O402" t="str">
            <v>EUR</v>
          </cell>
          <cell r="P402" t="str">
            <v>set</v>
          </cell>
          <cell r="Q402" t="str">
            <v>BP.M+.70.F.X.XX</v>
          </cell>
          <cell r="R402" t="str">
            <v>TP.X.TP-R.G.X.BK</v>
          </cell>
          <cell r="S402" t="str">
            <v>MT.M+.Mount</v>
          </cell>
          <cell r="T402" t="str">
            <v>FP.M.X.X.FS.SS</v>
          </cell>
          <cell r="U402" t="str">
            <v>CP.X.X.G.N.SS</v>
          </cell>
          <cell r="V402" t="str">
            <v>FJ.IN.ST.44pg</v>
          </cell>
          <cell r="W402" t="str">
            <v>FJ.Box.ST</v>
          </cell>
          <cell r="X402" t="str">
            <v>FJ.Box.SL</v>
          </cell>
        </row>
        <row r="403">
          <cell r="A403">
            <v>8720681600901</v>
          </cell>
          <cell r="B403" t="str">
            <v>ST.M+.TP-R.F.FS.SS</v>
          </cell>
          <cell r="C403" t="str">
            <v>FritsJurgens Set - System M+ TP-R Class F - Flush squared - stainless steel</v>
          </cell>
          <cell r="D403">
            <v>1847.6</v>
          </cell>
          <cell r="E403">
            <v>7.5039999999999996</v>
          </cell>
          <cell r="F403" t="str">
            <v>kg</v>
          </cell>
          <cell r="G403">
            <v>13.4</v>
          </cell>
          <cell r="H403">
            <v>21.8</v>
          </cell>
          <cell r="I403">
            <v>35</v>
          </cell>
          <cell r="J403" t="str">
            <v>cm</v>
          </cell>
          <cell r="K403">
            <v>0</v>
          </cell>
          <cell r="L403" t="str">
            <v>pcs</v>
          </cell>
          <cell r="M403" t="str">
            <v>83026000</v>
          </cell>
          <cell r="N403">
            <v>5.5659999999999998</v>
          </cell>
          <cell r="O403" t="str">
            <v>EUR</v>
          </cell>
          <cell r="P403" t="str">
            <v>set</v>
          </cell>
          <cell r="Q403" t="str">
            <v>BP.M+.70.F.X.XX</v>
          </cell>
          <cell r="R403" t="str">
            <v>TP.X.TP-R.G.X.SS</v>
          </cell>
          <cell r="S403" t="str">
            <v>MT.M+.Mount</v>
          </cell>
          <cell r="T403" t="str">
            <v>FP.M.X.X.FS.SS</v>
          </cell>
          <cell r="U403" t="str">
            <v>CP.X.X.G.N.SS</v>
          </cell>
          <cell r="V403" t="str">
            <v>FJ.IN.ST.44pg</v>
          </cell>
          <cell r="W403" t="str">
            <v>FJ.Box.ST</v>
          </cell>
          <cell r="X403" t="str">
            <v>FJ.Box.SL</v>
          </cell>
        </row>
        <row r="404">
          <cell r="A404">
            <v>8720681610245</v>
          </cell>
          <cell r="B404" t="str">
            <v>ST.M+.TP-R.G.R.BK</v>
          </cell>
          <cell r="C404" t="str">
            <v>FritsJurgens Set - System M+ TP-R Class G - round - black</v>
          </cell>
          <cell r="D404">
            <v>2030.8</v>
          </cell>
          <cell r="E404">
            <v>7.5979999999999999</v>
          </cell>
          <cell r="F404" t="str">
            <v>kg</v>
          </cell>
          <cell r="G404">
            <v>13.4</v>
          </cell>
          <cell r="H404">
            <v>21.8</v>
          </cell>
          <cell r="I404">
            <v>35</v>
          </cell>
          <cell r="J404" t="str">
            <v>cm</v>
          </cell>
          <cell r="K404">
            <v>0</v>
          </cell>
          <cell r="L404" t="str">
            <v>pcs</v>
          </cell>
          <cell r="M404" t="str">
            <v>83026000</v>
          </cell>
          <cell r="N404">
            <v>5.6550000000000002</v>
          </cell>
          <cell r="O404" t="str">
            <v>EUR</v>
          </cell>
          <cell r="P404" t="str">
            <v>set</v>
          </cell>
          <cell r="Q404" t="str">
            <v>BP.M+.70.G.X.XX</v>
          </cell>
          <cell r="R404" t="str">
            <v>TP.X.TP-R.G.X.BK</v>
          </cell>
          <cell r="S404" t="str">
            <v>MT.M+.Mount</v>
          </cell>
          <cell r="T404" t="str">
            <v>FP.M.X.X.R.BK</v>
          </cell>
          <cell r="U404" t="str">
            <v>CP.X.X.G.N.SS</v>
          </cell>
          <cell r="V404" t="str">
            <v>FJ.IN.ST.48pg</v>
          </cell>
          <cell r="W404" t="str">
            <v>FJ.Box.ST</v>
          </cell>
          <cell r="X404" t="str">
            <v>FJ.Box.SL</v>
          </cell>
        </row>
        <row r="405">
          <cell r="A405">
            <v>8720681601816</v>
          </cell>
          <cell r="B405" t="str">
            <v>ST.M+.TP-R.G.R.BK-WT</v>
          </cell>
          <cell r="C405" t="str">
            <v>FritsJurgens Set - System M+ TP-R Class G - round - black floor plate+white cover plate</v>
          </cell>
          <cell r="D405">
            <v>2030.8</v>
          </cell>
          <cell r="E405">
            <v>7.5979999999999999</v>
          </cell>
          <cell r="F405" t="str">
            <v>kg</v>
          </cell>
          <cell r="G405">
            <v>13.4</v>
          </cell>
          <cell r="H405">
            <v>21.8</v>
          </cell>
          <cell r="I405">
            <v>35</v>
          </cell>
          <cell r="J405" t="str">
            <v>cm</v>
          </cell>
          <cell r="K405">
            <v>0</v>
          </cell>
          <cell r="L405" t="str">
            <v>pcs</v>
          </cell>
          <cell r="M405" t="str">
            <v>83026000</v>
          </cell>
          <cell r="N405">
            <v>5.6550000000000002</v>
          </cell>
          <cell r="O405" t="str">
            <v>EUR</v>
          </cell>
          <cell r="P405" t="str">
            <v>set</v>
          </cell>
          <cell r="Q405" t="str">
            <v>BP.M+.70.G.X.XX</v>
          </cell>
          <cell r="R405" t="str">
            <v>TP.X.TP-R.G.X.WT</v>
          </cell>
          <cell r="S405" t="str">
            <v>MT.M+.Mount</v>
          </cell>
          <cell r="T405" t="str">
            <v>FP.M.X.X.R.BK</v>
          </cell>
          <cell r="U405" t="str">
            <v>CP.X.X.G.N.SS</v>
          </cell>
          <cell r="V405" t="str">
            <v>FJ.IN.ST.48pg</v>
          </cell>
          <cell r="W405" t="str">
            <v>FJ.Box.ST</v>
          </cell>
          <cell r="X405" t="str">
            <v>FJ.Box.SL</v>
          </cell>
        </row>
        <row r="406">
          <cell r="A406">
            <v>8720681601830</v>
          </cell>
          <cell r="B406" t="str">
            <v>ST.M+.TP-R.G.R.SS-WT</v>
          </cell>
          <cell r="C406" t="str">
            <v>FritsJurgens Set - System M+ TP-R Class G - round - stainless steel floor plate+white cover plate</v>
          </cell>
          <cell r="D406">
            <v>2017.2</v>
          </cell>
          <cell r="E406">
            <v>7.601</v>
          </cell>
          <cell r="F406" t="str">
            <v>kg</v>
          </cell>
          <cell r="G406">
            <v>13.4</v>
          </cell>
          <cell r="H406">
            <v>21.8</v>
          </cell>
          <cell r="I406">
            <v>35</v>
          </cell>
          <cell r="J406" t="str">
            <v>cm</v>
          </cell>
          <cell r="K406">
            <v>0</v>
          </cell>
          <cell r="L406" t="str">
            <v>pcs</v>
          </cell>
          <cell r="M406" t="str">
            <v>83026000</v>
          </cell>
          <cell r="N406">
            <v>5.6580000000000004</v>
          </cell>
          <cell r="O406" t="str">
            <v>EUR</v>
          </cell>
          <cell r="P406" t="str">
            <v>set</v>
          </cell>
          <cell r="Q406" t="str">
            <v>BP.M+.70.G.X.XX</v>
          </cell>
          <cell r="R406" t="str">
            <v>TP.X.TP-R.G.X.WT</v>
          </cell>
          <cell r="S406" t="str">
            <v>MT.M+.Mount</v>
          </cell>
          <cell r="T406" t="str">
            <v>FP.M.X.X.R.SS</v>
          </cell>
          <cell r="U406" t="str">
            <v>CP.X.X.G.N.SS</v>
          </cell>
          <cell r="V406" t="str">
            <v>FJ.IN.ST.48pg</v>
          </cell>
          <cell r="W406" t="str">
            <v>FJ.Box.ST</v>
          </cell>
          <cell r="X406" t="str">
            <v>FJ.Box.SL</v>
          </cell>
        </row>
        <row r="407">
          <cell r="A407">
            <v>8720681601113</v>
          </cell>
          <cell r="B407" t="str">
            <v>ST.M+.TP-R.G.R.BK-SS</v>
          </cell>
          <cell r="C407" t="str">
            <v>FritsJurgens Set - System M+ TP-R Class G - round - black floor plate+stainless steel cover plate</v>
          </cell>
          <cell r="D407">
            <v>2030.8</v>
          </cell>
          <cell r="E407">
            <v>7.5979999999999999</v>
          </cell>
          <cell r="F407" t="str">
            <v>kg</v>
          </cell>
          <cell r="G407">
            <v>13.4</v>
          </cell>
          <cell r="H407">
            <v>21.8</v>
          </cell>
          <cell r="I407">
            <v>35</v>
          </cell>
          <cell r="J407" t="str">
            <v>cm</v>
          </cell>
          <cell r="K407">
            <v>0</v>
          </cell>
          <cell r="L407" t="str">
            <v>pcs</v>
          </cell>
          <cell r="M407" t="str">
            <v>83026000</v>
          </cell>
          <cell r="N407">
            <v>5.6550000000000002</v>
          </cell>
          <cell r="O407" t="str">
            <v>EUR</v>
          </cell>
          <cell r="P407" t="str">
            <v>set</v>
          </cell>
          <cell r="Q407" t="str">
            <v>BP.M+.70.G.X.XX</v>
          </cell>
          <cell r="R407" t="str">
            <v>TP.X.TP-R.G.X.SS</v>
          </cell>
          <cell r="S407" t="str">
            <v>MT.M+.Mount</v>
          </cell>
          <cell r="T407" t="str">
            <v>FP.M.X.X.R.BK</v>
          </cell>
          <cell r="U407" t="str">
            <v>CP.X.X.G.N.SS</v>
          </cell>
          <cell r="V407" t="str">
            <v>FJ.IN.ST.48pg</v>
          </cell>
          <cell r="W407" t="str">
            <v>FJ.Box.ST</v>
          </cell>
          <cell r="X407" t="str">
            <v>FJ.Box.SL</v>
          </cell>
        </row>
        <row r="408">
          <cell r="A408">
            <v>8720681601120</v>
          </cell>
          <cell r="B408" t="str">
            <v>ST.M+.TP-R.G.R.SS-BK</v>
          </cell>
          <cell r="C408" t="str">
            <v>FritsJurgens Set - System M+ TP-R Class G - round - stainless steel floor plate+black cover plate</v>
          </cell>
          <cell r="D408">
            <v>2017.2</v>
          </cell>
          <cell r="E408">
            <v>7.601</v>
          </cell>
          <cell r="F408" t="str">
            <v>kg</v>
          </cell>
          <cell r="G408">
            <v>13.4</v>
          </cell>
          <cell r="H408">
            <v>21.8</v>
          </cell>
          <cell r="I408">
            <v>35</v>
          </cell>
          <cell r="J408" t="str">
            <v>cm</v>
          </cell>
          <cell r="K408">
            <v>0</v>
          </cell>
          <cell r="L408" t="str">
            <v>pcs</v>
          </cell>
          <cell r="M408" t="str">
            <v>83026000</v>
          </cell>
          <cell r="N408">
            <v>5.6580000000000004</v>
          </cell>
          <cell r="O408" t="str">
            <v>EUR</v>
          </cell>
          <cell r="P408" t="str">
            <v>set</v>
          </cell>
          <cell r="Q408" t="str">
            <v>BP.M+.70.G.X.XX</v>
          </cell>
          <cell r="R408" t="str">
            <v>TP.X.TP-R.G.X.BK</v>
          </cell>
          <cell r="S408" t="str">
            <v>MT.M+.Mount</v>
          </cell>
          <cell r="T408" t="str">
            <v>FP.M.X.X.R.SS</v>
          </cell>
          <cell r="U408" t="str">
            <v>CP.X.X.G.N.SS</v>
          </cell>
          <cell r="V408" t="str">
            <v>FJ.IN.ST.48pg</v>
          </cell>
          <cell r="W408" t="str">
            <v>FJ.Box.ST</v>
          </cell>
          <cell r="X408" t="str">
            <v>FJ.Box.SL</v>
          </cell>
        </row>
        <row r="409">
          <cell r="A409">
            <v>8720681607498</v>
          </cell>
          <cell r="B409" t="str">
            <v>ST.M+.TP-R.G.R.SS</v>
          </cell>
          <cell r="C409" t="str">
            <v>FritsJurgens Set - System M+ TP-R Class G - round - stainless steel</v>
          </cell>
          <cell r="D409">
            <v>2017.2</v>
          </cell>
          <cell r="E409">
            <v>7.601</v>
          </cell>
          <cell r="F409" t="str">
            <v>kg</v>
          </cell>
          <cell r="G409">
            <v>13.4</v>
          </cell>
          <cell r="H409">
            <v>21.8</v>
          </cell>
          <cell r="I409">
            <v>35</v>
          </cell>
          <cell r="J409" t="str">
            <v>cm</v>
          </cell>
          <cell r="K409">
            <v>0</v>
          </cell>
          <cell r="L409" t="str">
            <v>pcs</v>
          </cell>
          <cell r="M409" t="str">
            <v>83026000</v>
          </cell>
          <cell r="N409">
            <v>5.6580000000000004</v>
          </cell>
          <cell r="O409" t="str">
            <v>EUR</v>
          </cell>
          <cell r="P409" t="str">
            <v>set</v>
          </cell>
          <cell r="Q409" t="str">
            <v>BP.M+.70.G.X.XX</v>
          </cell>
          <cell r="R409" t="str">
            <v>TP.X.TP-R.G.X.SS</v>
          </cell>
          <cell r="S409" t="str">
            <v>MT.M+.Mount</v>
          </cell>
          <cell r="T409" t="str">
            <v>FP.M.X.X.R.SS</v>
          </cell>
          <cell r="U409" t="str">
            <v>CP.X.X.G.N.SS</v>
          </cell>
          <cell r="V409" t="str">
            <v>FJ.IN.ST.48pg</v>
          </cell>
          <cell r="W409" t="str">
            <v>FJ.Box.ST</v>
          </cell>
          <cell r="X409" t="str">
            <v>FJ.Box.SL</v>
          </cell>
        </row>
        <row r="410">
          <cell r="A410">
            <v>8720681616995</v>
          </cell>
          <cell r="B410" t="str">
            <v>ST.M+.TP-R.G.S.BK</v>
          </cell>
          <cell r="C410" t="str">
            <v>FritsJurgens Set - System M+ TP-R Class G - squared - black</v>
          </cell>
          <cell r="D410">
            <v>2017.2</v>
          </cell>
          <cell r="E410">
            <v>7.5380000000000003</v>
          </cell>
          <cell r="F410" t="str">
            <v>kg</v>
          </cell>
          <cell r="G410">
            <v>13.4</v>
          </cell>
          <cell r="H410">
            <v>21.8</v>
          </cell>
          <cell r="I410">
            <v>35</v>
          </cell>
          <cell r="J410" t="str">
            <v>cm</v>
          </cell>
          <cell r="K410">
            <v>0</v>
          </cell>
          <cell r="L410" t="str">
            <v>pcs</v>
          </cell>
          <cell r="M410" t="str">
            <v>83026000</v>
          </cell>
          <cell r="N410">
            <v>5.5839999999999996</v>
          </cell>
          <cell r="O410" t="str">
            <v>EUR</v>
          </cell>
          <cell r="P410" t="str">
            <v>set</v>
          </cell>
          <cell r="Q410" t="str">
            <v>BP.M+.70.G.X.XX</v>
          </cell>
          <cell r="R410" t="str">
            <v>TP.X.TP-R.G.X.BK</v>
          </cell>
          <cell r="S410" t="str">
            <v>MT.M+.Mount</v>
          </cell>
          <cell r="T410" t="str">
            <v>FP.M.X.X.S.BK</v>
          </cell>
          <cell r="U410" t="str">
            <v>CP.X.X.G.N.SS</v>
          </cell>
          <cell r="V410" t="str">
            <v>FJ.IN.ST.52pg</v>
          </cell>
          <cell r="W410" t="str">
            <v>FJ.Box.ST</v>
          </cell>
          <cell r="X410" t="str">
            <v>FJ.Box.SL</v>
          </cell>
        </row>
        <row r="411">
          <cell r="A411">
            <v>8720681601847</v>
          </cell>
          <cell r="B411" t="str">
            <v>ST.M+.TP-R.G.S.BK-WT</v>
          </cell>
          <cell r="C411" t="str">
            <v>FritsJurgens Set - System M+ TP-R Class G - squared - black floor plate+white cover plate</v>
          </cell>
          <cell r="D411">
            <v>2017.2</v>
          </cell>
          <cell r="E411">
            <v>7.5380000000000003</v>
          </cell>
          <cell r="F411" t="str">
            <v>kg</v>
          </cell>
          <cell r="G411">
            <v>13.4</v>
          </cell>
          <cell r="H411">
            <v>21.8</v>
          </cell>
          <cell r="I411">
            <v>35</v>
          </cell>
          <cell r="J411" t="str">
            <v>cm</v>
          </cell>
          <cell r="K411">
            <v>0</v>
          </cell>
          <cell r="L411" t="str">
            <v>pcs</v>
          </cell>
          <cell r="M411" t="str">
            <v>83026000</v>
          </cell>
          <cell r="N411">
            <v>5.5839999999999996</v>
          </cell>
          <cell r="O411" t="str">
            <v>EUR</v>
          </cell>
          <cell r="P411" t="str">
            <v>set</v>
          </cell>
          <cell r="Q411" t="str">
            <v>BP.M+.70.G.X.XX</v>
          </cell>
          <cell r="R411" t="str">
            <v>TP.X.TP-R.G.X.WT</v>
          </cell>
          <cell r="S411" t="str">
            <v>MT.M+.Mount</v>
          </cell>
          <cell r="T411" t="str">
            <v>FP.M.X.X.S.BK</v>
          </cell>
          <cell r="U411" t="str">
            <v>CP.X.X.G.N.SS</v>
          </cell>
          <cell r="V411" t="str">
            <v>FJ.IN.ST.52pg</v>
          </cell>
          <cell r="W411" t="str">
            <v>FJ.Box.ST</v>
          </cell>
          <cell r="X411" t="str">
            <v>FJ.Box.SL</v>
          </cell>
        </row>
        <row r="412">
          <cell r="A412">
            <v>8720681601854</v>
          </cell>
          <cell r="B412" t="str">
            <v>ST.M+.TP-R.G.S.SS-WT</v>
          </cell>
          <cell r="C412" t="str">
            <v>FritsJurgens Set - System M+ TP-R Class G - squared - stainless steel floor plate+white cover plate</v>
          </cell>
          <cell r="D412">
            <v>2004.7</v>
          </cell>
          <cell r="E412">
            <v>7.5380000000000003</v>
          </cell>
          <cell r="F412" t="str">
            <v>kg</v>
          </cell>
          <cell r="G412">
            <v>13.4</v>
          </cell>
          <cell r="H412">
            <v>21.8</v>
          </cell>
          <cell r="I412">
            <v>35</v>
          </cell>
          <cell r="J412" t="str">
            <v>cm</v>
          </cell>
          <cell r="K412">
            <v>0</v>
          </cell>
          <cell r="L412" t="str">
            <v>pcs</v>
          </cell>
          <cell r="M412" t="str">
            <v>83026000</v>
          </cell>
          <cell r="N412">
            <v>5.5839999999999996</v>
          </cell>
          <cell r="O412" t="str">
            <v>EUR</v>
          </cell>
          <cell r="P412" t="str">
            <v>set</v>
          </cell>
          <cell r="Q412" t="str">
            <v>BP.M+.70.G.X.XX</v>
          </cell>
          <cell r="R412" t="str">
            <v>TP.X.TP-R.G.X.WT</v>
          </cell>
          <cell r="S412" t="str">
            <v>MT.M+.Mount</v>
          </cell>
          <cell r="T412" t="str">
            <v>FP.M.X.X.S.SS</v>
          </cell>
          <cell r="U412" t="str">
            <v>CP.X.X.G.N.SS</v>
          </cell>
          <cell r="V412" t="str">
            <v>FJ.IN.ST.52pg</v>
          </cell>
          <cell r="W412" t="str">
            <v>FJ.Box.ST</v>
          </cell>
          <cell r="X412" t="str">
            <v>FJ.Box.SL</v>
          </cell>
        </row>
        <row r="413">
          <cell r="A413">
            <v>8720681601137</v>
          </cell>
          <cell r="B413" t="str">
            <v>ST.M+.TP-R.G.S.BK-SS</v>
          </cell>
          <cell r="C413" t="str">
            <v>FritsJurgens Set - System M+ TP-R Class G - squared - black floor plate+stainless steel cover plate</v>
          </cell>
          <cell r="D413">
            <v>2017.2</v>
          </cell>
          <cell r="E413">
            <v>7.5380000000000003</v>
          </cell>
          <cell r="F413" t="str">
            <v>kg</v>
          </cell>
          <cell r="G413">
            <v>13.4</v>
          </cell>
          <cell r="H413">
            <v>21.8</v>
          </cell>
          <cell r="I413">
            <v>35</v>
          </cell>
          <cell r="J413" t="str">
            <v>cm</v>
          </cell>
          <cell r="K413">
            <v>0</v>
          </cell>
          <cell r="L413" t="str">
            <v>pcs</v>
          </cell>
          <cell r="M413" t="str">
            <v>83026000</v>
          </cell>
          <cell r="N413">
            <v>5.5839999999999996</v>
          </cell>
          <cell r="O413" t="str">
            <v>EUR</v>
          </cell>
          <cell r="P413" t="str">
            <v>set</v>
          </cell>
          <cell r="Q413" t="str">
            <v>BP.M+.70.G.X.XX</v>
          </cell>
          <cell r="R413" t="str">
            <v>TP.X.TP-R.G.X.SS</v>
          </cell>
          <cell r="S413" t="str">
            <v>MT.M+.Mount</v>
          </cell>
          <cell r="T413" t="str">
            <v>FP.M.X.X.S.BK</v>
          </cell>
          <cell r="U413" t="str">
            <v>CP.X.X.G.N.SS</v>
          </cell>
          <cell r="V413" t="str">
            <v>FJ.IN.ST.52pg</v>
          </cell>
          <cell r="W413" t="str">
            <v>FJ.Box.ST</v>
          </cell>
          <cell r="X413" t="str">
            <v>FJ.Box.SL</v>
          </cell>
        </row>
        <row r="414">
          <cell r="A414">
            <v>8720681601182</v>
          </cell>
          <cell r="B414" t="str">
            <v>ST.M+.TP-R.G.S.SS-BK</v>
          </cell>
          <cell r="C414" t="str">
            <v>FritsJurgens Set - System M+ TP-R Class G - squared - stainless steel floor plate+black cover plate</v>
          </cell>
          <cell r="D414">
            <v>2004.7</v>
          </cell>
          <cell r="E414">
            <v>7.5380000000000003</v>
          </cell>
          <cell r="F414" t="str">
            <v>kg</v>
          </cell>
          <cell r="G414">
            <v>13.4</v>
          </cell>
          <cell r="H414">
            <v>21.8</v>
          </cell>
          <cell r="I414">
            <v>35</v>
          </cell>
          <cell r="J414" t="str">
            <v>cm</v>
          </cell>
          <cell r="K414">
            <v>0</v>
          </cell>
          <cell r="L414" t="str">
            <v>pcs</v>
          </cell>
          <cell r="M414" t="str">
            <v>83026000</v>
          </cell>
          <cell r="N414">
            <v>5.5839999999999996</v>
          </cell>
          <cell r="O414" t="str">
            <v>EUR</v>
          </cell>
          <cell r="P414" t="str">
            <v>set</v>
          </cell>
          <cell r="Q414" t="str">
            <v>BP.M+.70.G.X.XX</v>
          </cell>
          <cell r="R414" t="str">
            <v>TP.X.TP-R.G.X.BK</v>
          </cell>
          <cell r="S414" t="str">
            <v>MT.M+.Mount</v>
          </cell>
          <cell r="T414" t="str">
            <v>FP.M.X.X.S.SS</v>
          </cell>
          <cell r="U414" t="str">
            <v>CP.X.X.G.N.SS</v>
          </cell>
          <cell r="V414" t="str">
            <v>FJ.IN.ST.52pg</v>
          </cell>
          <cell r="W414" t="str">
            <v>FJ.Box.ST</v>
          </cell>
          <cell r="X414" t="str">
            <v>FJ.Box.SL</v>
          </cell>
        </row>
        <row r="415">
          <cell r="A415">
            <v>8720681608709</v>
          </cell>
          <cell r="B415" t="str">
            <v>ST.M+.TP-R.G.S.SS</v>
          </cell>
          <cell r="C415" t="str">
            <v>FritsJurgens Set - System M+ TP-R Class G - squared - stainless steel</v>
          </cell>
          <cell r="D415">
            <v>2004.7</v>
          </cell>
          <cell r="E415">
            <v>7.5380000000000003</v>
          </cell>
          <cell r="F415" t="str">
            <v>kg</v>
          </cell>
          <cell r="G415">
            <v>13.4</v>
          </cell>
          <cell r="H415">
            <v>21.8</v>
          </cell>
          <cell r="I415">
            <v>35</v>
          </cell>
          <cell r="J415" t="str">
            <v>cm</v>
          </cell>
          <cell r="K415">
            <v>0</v>
          </cell>
          <cell r="L415" t="str">
            <v>pcs</v>
          </cell>
          <cell r="M415" t="str">
            <v>83026000</v>
          </cell>
          <cell r="N415">
            <v>5.5839999999999996</v>
          </cell>
          <cell r="O415" t="str">
            <v>EUR</v>
          </cell>
          <cell r="P415" t="str">
            <v>set</v>
          </cell>
          <cell r="Q415" t="str">
            <v>BP.M+.70.G.X.XX</v>
          </cell>
          <cell r="R415" t="str">
            <v>TP.X.TP-R.G.X.SS</v>
          </cell>
          <cell r="S415" t="str">
            <v>MT.M+.Mount</v>
          </cell>
          <cell r="T415" t="str">
            <v>FP.M.X.X.S.SS</v>
          </cell>
          <cell r="U415" t="str">
            <v>CP.X.X.G.N.SS</v>
          </cell>
          <cell r="V415" t="str">
            <v>FJ.IN.ST.52pg</v>
          </cell>
          <cell r="W415" t="str">
            <v>FJ.Box.ST</v>
          </cell>
          <cell r="X415" t="str">
            <v>FJ.Box.SL</v>
          </cell>
        </row>
        <row r="416">
          <cell r="A416">
            <v>8720681601755</v>
          </cell>
          <cell r="B416" t="str">
            <v>ST.M+.TP-R.G.FR.SS-WT</v>
          </cell>
          <cell r="C416" t="str">
            <v>FritsJurgens Set - System M+ TP-R Class G - Flush rounded - stainless steel floor plate+white cover plate</v>
          </cell>
          <cell r="D416">
            <v>2004.7</v>
          </cell>
          <cell r="E416">
            <v>7.5010000000000003</v>
          </cell>
          <cell r="F416" t="str">
            <v>kg</v>
          </cell>
          <cell r="G416">
            <v>13.4</v>
          </cell>
          <cell r="H416">
            <v>21.8</v>
          </cell>
          <cell r="I416">
            <v>35</v>
          </cell>
          <cell r="J416" t="str">
            <v>cm</v>
          </cell>
          <cell r="K416">
            <v>0</v>
          </cell>
          <cell r="L416" t="str">
            <v>pcs</v>
          </cell>
          <cell r="M416" t="str">
            <v>83026000</v>
          </cell>
          <cell r="N416">
            <v>5.5629999999999997</v>
          </cell>
          <cell r="O416" t="str">
            <v>EUR</v>
          </cell>
          <cell r="P416" t="str">
            <v>set</v>
          </cell>
          <cell r="Q416" t="str">
            <v>BP.M+.70.G.X.XX</v>
          </cell>
          <cell r="R416" t="str">
            <v>TP.X.TP-R.G.X.WT</v>
          </cell>
          <cell r="S416" t="str">
            <v>MT.M+.Mount</v>
          </cell>
          <cell r="T416" t="str">
            <v>FP.M.X.X.FR.SS</v>
          </cell>
          <cell r="U416" t="str">
            <v>CP.X.X.G.N.SS</v>
          </cell>
          <cell r="V416" t="str">
            <v>FJ.IN.ST.44pg</v>
          </cell>
          <cell r="W416" t="str">
            <v>FJ.Box.ST</v>
          </cell>
          <cell r="X416" t="str">
            <v>FJ.Box.SL</v>
          </cell>
        </row>
        <row r="417">
          <cell r="A417">
            <v>8720681601069</v>
          </cell>
          <cell r="B417" t="str">
            <v>ST.M+.TP-R.G.FR.SS-BK</v>
          </cell>
          <cell r="C417" t="str">
            <v>FritsJurgens Set - System M+ TP-R Class G - Flush rounded - stainless steel floor plate+black cover plate</v>
          </cell>
          <cell r="D417">
            <v>2004.7</v>
          </cell>
          <cell r="E417">
            <v>7.5010000000000003</v>
          </cell>
          <cell r="F417" t="str">
            <v>kg</v>
          </cell>
          <cell r="G417">
            <v>13.4</v>
          </cell>
          <cell r="H417">
            <v>21.8</v>
          </cell>
          <cell r="I417">
            <v>35</v>
          </cell>
          <cell r="J417" t="str">
            <v>cm</v>
          </cell>
          <cell r="K417">
            <v>0</v>
          </cell>
          <cell r="L417" t="str">
            <v>pcs</v>
          </cell>
          <cell r="M417" t="str">
            <v>83026000</v>
          </cell>
          <cell r="N417">
            <v>5.5629999999999997</v>
          </cell>
          <cell r="O417" t="str">
            <v>EUR</v>
          </cell>
          <cell r="P417" t="str">
            <v>set</v>
          </cell>
          <cell r="Q417" t="str">
            <v>BP.M+.70.G.X.XX</v>
          </cell>
          <cell r="R417" t="str">
            <v>TP.X.TP-R.G.X.BK</v>
          </cell>
          <cell r="S417" t="str">
            <v>MT.M+.Mount</v>
          </cell>
          <cell r="T417" t="str">
            <v>FP.M.X.X.FR.SS</v>
          </cell>
          <cell r="U417" t="str">
            <v>CP.X.X.G.N.SS</v>
          </cell>
          <cell r="V417" t="str">
            <v>FJ.IN.ST.44pg</v>
          </cell>
          <cell r="W417" t="str">
            <v>FJ.Box.ST</v>
          </cell>
          <cell r="X417" t="str">
            <v>FJ.Box.SL</v>
          </cell>
        </row>
        <row r="418">
          <cell r="A418">
            <v>8720681619606</v>
          </cell>
          <cell r="B418" t="str">
            <v>ST.M+.TP-R.G.FR.SS</v>
          </cell>
          <cell r="C418" t="str">
            <v>FritsJurgens Set - System M+ TP-R Class G - Flush rounded - stainless steel</v>
          </cell>
          <cell r="D418">
            <v>2004.7</v>
          </cell>
          <cell r="E418">
            <v>7.5010000000000003</v>
          </cell>
          <cell r="F418" t="str">
            <v>kg</v>
          </cell>
          <cell r="G418">
            <v>13.4</v>
          </cell>
          <cell r="H418">
            <v>21.8</v>
          </cell>
          <cell r="I418">
            <v>35</v>
          </cell>
          <cell r="J418" t="str">
            <v>cm</v>
          </cell>
          <cell r="K418">
            <v>0</v>
          </cell>
          <cell r="L418" t="str">
            <v>pcs</v>
          </cell>
          <cell r="M418" t="str">
            <v>83026000</v>
          </cell>
          <cell r="N418">
            <v>5.5629999999999997</v>
          </cell>
          <cell r="O418" t="str">
            <v>EUR</v>
          </cell>
          <cell r="P418" t="str">
            <v>set</v>
          </cell>
          <cell r="Q418" t="str">
            <v>BP.M+.70.G.X.XX</v>
          </cell>
          <cell r="R418" t="str">
            <v>TP.X.TP-R.G.X.SS</v>
          </cell>
          <cell r="S418" t="str">
            <v>MT.M+.Mount</v>
          </cell>
          <cell r="T418" t="str">
            <v>FP.M.X.X.FR.SS</v>
          </cell>
          <cell r="U418" t="str">
            <v>CP.X.X.G.N.SS</v>
          </cell>
          <cell r="V418" t="str">
            <v>FJ.IN.ST.44pg</v>
          </cell>
          <cell r="W418" t="str">
            <v>FJ.Box.ST</v>
          </cell>
          <cell r="X418" t="str">
            <v>FJ.Box.SL</v>
          </cell>
        </row>
        <row r="419">
          <cell r="A419">
            <v>8720681601809</v>
          </cell>
          <cell r="B419" t="str">
            <v>ST.M+.TP-R.G.FS.SS-WT</v>
          </cell>
          <cell r="C419" t="str">
            <v>FritsJurgens Set - System M+ TP-R Class G - Flush squared - stainless steel floor plate+white cover plate</v>
          </cell>
          <cell r="D419">
            <v>2004.7</v>
          </cell>
          <cell r="E419">
            <v>7.5039999999999996</v>
          </cell>
          <cell r="F419" t="str">
            <v>kg</v>
          </cell>
          <cell r="G419">
            <v>13.4</v>
          </cell>
          <cell r="H419">
            <v>21.8</v>
          </cell>
          <cell r="I419">
            <v>35</v>
          </cell>
          <cell r="J419" t="str">
            <v>cm</v>
          </cell>
          <cell r="K419">
            <v>0</v>
          </cell>
          <cell r="L419" t="str">
            <v>pcs</v>
          </cell>
          <cell r="M419" t="str">
            <v>83026000</v>
          </cell>
          <cell r="N419">
            <v>5.5659999999999998</v>
          </cell>
          <cell r="O419" t="str">
            <v>EUR</v>
          </cell>
          <cell r="P419" t="str">
            <v>set</v>
          </cell>
          <cell r="Q419" t="str">
            <v>BP.M+.70.G.X.XX</v>
          </cell>
          <cell r="R419" t="str">
            <v>TP.X.TP-R.G.X.WT</v>
          </cell>
          <cell r="S419" t="str">
            <v>MT.M+.Mount</v>
          </cell>
          <cell r="T419" t="str">
            <v>FP.M.X.X.FS.SS</v>
          </cell>
          <cell r="U419" t="str">
            <v>CP.X.X.G.N.SS</v>
          </cell>
          <cell r="V419" t="str">
            <v>FJ.IN.ST.44pg</v>
          </cell>
          <cell r="W419" t="str">
            <v>FJ.Box.ST</v>
          </cell>
          <cell r="X419" t="str">
            <v>FJ.Box.SL</v>
          </cell>
        </row>
        <row r="420">
          <cell r="A420">
            <v>8720681601090</v>
          </cell>
          <cell r="B420" t="str">
            <v>ST.M+.TP-R.G.FS.SS-BK</v>
          </cell>
          <cell r="C420" t="str">
            <v>FritsJurgens Set - System M+ TP-R Class G - Flush squared - stainless steel floor plate+black cover plate</v>
          </cell>
          <cell r="D420">
            <v>2004.7</v>
          </cell>
          <cell r="E420">
            <v>7.5039999999999996</v>
          </cell>
          <cell r="F420" t="str">
            <v>kg</v>
          </cell>
          <cell r="G420">
            <v>13.4</v>
          </cell>
          <cell r="H420">
            <v>21.8</v>
          </cell>
          <cell r="I420">
            <v>35</v>
          </cell>
          <cell r="J420" t="str">
            <v>cm</v>
          </cell>
          <cell r="K420">
            <v>0</v>
          </cell>
          <cell r="L420" t="str">
            <v>pcs</v>
          </cell>
          <cell r="M420" t="str">
            <v>83026000</v>
          </cell>
          <cell r="N420">
            <v>5.5659999999999998</v>
          </cell>
          <cell r="O420" t="str">
            <v>EUR</v>
          </cell>
          <cell r="P420" t="str">
            <v>set</v>
          </cell>
          <cell r="Q420" t="str">
            <v>BP.M+.70.G.X.XX</v>
          </cell>
          <cell r="R420" t="str">
            <v>TP.X.TP-R.G.X.BK</v>
          </cell>
          <cell r="S420" t="str">
            <v>MT.M+.Mount</v>
          </cell>
          <cell r="T420" t="str">
            <v>FP.M.X.X.FS.SS</v>
          </cell>
          <cell r="U420" t="str">
            <v>CP.X.X.G.N.SS</v>
          </cell>
          <cell r="V420" t="str">
            <v>FJ.IN.ST.44pg</v>
          </cell>
          <cell r="W420" t="str">
            <v>FJ.Box.ST</v>
          </cell>
          <cell r="X420" t="str">
            <v>FJ.Box.SL</v>
          </cell>
        </row>
        <row r="421">
          <cell r="A421">
            <v>8720681610863</v>
          </cell>
          <cell r="B421" t="str">
            <v>ST.M+.TP-R.G.FS.SS</v>
          </cell>
          <cell r="C421" t="str">
            <v>FritsJurgens Set - System M+ TP-R Class G - Flush squared - stainless steel</v>
          </cell>
          <cell r="D421">
            <v>2004.7</v>
          </cell>
          <cell r="E421">
            <v>7.5039999999999996</v>
          </cell>
          <cell r="F421" t="str">
            <v>kg</v>
          </cell>
          <cell r="G421">
            <v>13.4</v>
          </cell>
          <cell r="H421">
            <v>21.8</v>
          </cell>
          <cell r="I421">
            <v>35</v>
          </cell>
          <cell r="J421" t="str">
            <v>cm</v>
          </cell>
          <cell r="K421">
            <v>0</v>
          </cell>
          <cell r="L421" t="str">
            <v>pcs</v>
          </cell>
          <cell r="M421" t="str">
            <v>83026000</v>
          </cell>
          <cell r="N421">
            <v>5.5659999999999998</v>
          </cell>
          <cell r="O421" t="str">
            <v>EUR</v>
          </cell>
          <cell r="P421" t="str">
            <v>set</v>
          </cell>
          <cell r="Q421" t="str">
            <v>BP.M+.70.G.X.XX</v>
          </cell>
          <cell r="R421" t="str">
            <v>TP.X.TP-R.G.X.SS</v>
          </cell>
          <cell r="S421" t="str">
            <v>MT.M+.Mount</v>
          </cell>
          <cell r="T421" t="str">
            <v>FP.M.X.X.FS.SS</v>
          </cell>
          <cell r="U421" t="str">
            <v>CP.X.X.G.N.SS</v>
          </cell>
          <cell r="V421" t="str">
            <v>FJ.IN.ST.44pg</v>
          </cell>
          <cell r="W421" t="str">
            <v>FJ.Box.ST</v>
          </cell>
          <cell r="X421" t="str">
            <v>FJ.Box.SL</v>
          </cell>
        </row>
        <row r="422">
          <cell r="A422">
            <v>8720681605289</v>
          </cell>
          <cell r="B422" t="str">
            <v>ST.One.TP-R.G.R.BK</v>
          </cell>
          <cell r="C422" t="str">
            <v>FritsJurgens Set - System One TP-R Class G - round - black</v>
          </cell>
          <cell r="D422">
            <v>619.9</v>
          </cell>
          <cell r="E422">
            <v>3.9940000000000002</v>
          </cell>
          <cell r="F422" t="str">
            <v>kg</v>
          </cell>
          <cell r="G422">
            <v>13.4</v>
          </cell>
          <cell r="H422">
            <v>21.8</v>
          </cell>
          <cell r="I422">
            <v>35</v>
          </cell>
          <cell r="J422" t="str">
            <v>cm</v>
          </cell>
          <cell r="K422">
            <v>0</v>
          </cell>
          <cell r="L422" t="str">
            <v>pcs</v>
          </cell>
          <cell r="M422" t="str">
            <v>83021000</v>
          </cell>
          <cell r="N422">
            <v>1.877</v>
          </cell>
          <cell r="O422" t="str">
            <v>EUR</v>
          </cell>
          <cell r="P422" t="str">
            <v>set</v>
          </cell>
          <cell r="Q422" t="str">
            <v>BP.One.70.G.X.XX</v>
          </cell>
          <cell r="R422" t="str">
            <v>TP.X.TP-R.G.X.BK</v>
          </cell>
          <cell r="S422" t="str">
            <v>MT.1Fx.Mount</v>
          </cell>
          <cell r="T422" t="str">
            <v>FP.M.X.X.R.BK</v>
          </cell>
          <cell r="U422" t="str">
            <v>CP.X.X.G.N.SS</v>
          </cell>
          <cell r="V422" t="str">
            <v>FJ.IN.ST.36pg</v>
          </cell>
          <cell r="W422" t="str">
            <v>FJ.Box.ST</v>
          </cell>
          <cell r="X422" t="str">
            <v>FJ.Box.SL</v>
          </cell>
        </row>
        <row r="423">
          <cell r="A423">
            <v>8720681605555</v>
          </cell>
          <cell r="B423" t="str">
            <v>ST.One.TP-R.G.R.BK-WT</v>
          </cell>
          <cell r="C423" t="str">
            <v>FritsJurgens Set - System One TP-R Class G - round - black floor plate+white cover plate</v>
          </cell>
          <cell r="D423">
            <v>619.9</v>
          </cell>
          <cell r="E423">
            <v>3.9940000000000002</v>
          </cell>
          <cell r="F423" t="str">
            <v>kg</v>
          </cell>
          <cell r="G423">
            <v>13.4</v>
          </cell>
          <cell r="H423">
            <v>21.8</v>
          </cell>
          <cell r="I423">
            <v>35</v>
          </cell>
          <cell r="J423" t="str">
            <v>cm</v>
          </cell>
          <cell r="K423">
            <v>0</v>
          </cell>
          <cell r="L423" t="str">
            <v>pcs</v>
          </cell>
          <cell r="M423" t="str">
            <v>83021000</v>
          </cell>
          <cell r="N423">
            <v>1.877</v>
          </cell>
          <cell r="O423" t="str">
            <v>EUR</v>
          </cell>
          <cell r="P423" t="str">
            <v>set</v>
          </cell>
          <cell r="Q423" t="str">
            <v>BP.One.70.G.X.XX</v>
          </cell>
          <cell r="R423" t="str">
            <v>TP.X.TP-R.G.X.WT</v>
          </cell>
          <cell r="S423" t="str">
            <v>MT.1Fx.Mount</v>
          </cell>
          <cell r="T423" t="str">
            <v>FP.M.X.X.R.BK</v>
          </cell>
          <cell r="U423" t="str">
            <v>CP.X.X.G.N.SS</v>
          </cell>
          <cell r="V423" t="str">
            <v>FJ.IN.ST.36pg</v>
          </cell>
          <cell r="W423" t="str">
            <v>FJ.Box.ST</v>
          </cell>
          <cell r="X423" t="str">
            <v>FJ.Box.SL</v>
          </cell>
        </row>
        <row r="424">
          <cell r="A424">
            <v>8720681605494</v>
          </cell>
          <cell r="B424" t="str">
            <v>ST.One.TP-R.G.R.SS-WT</v>
          </cell>
          <cell r="C424" t="str">
            <v>FritsJurgens Set - System One TP-R Class G - round - stainless steel floor plate+white cover plate</v>
          </cell>
          <cell r="D424">
            <v>606.29999999999995</v>
          </cell>
          <cell r="E424">
            <v>3.9969999999999999</v>
          </cell>
          <cell r="F424" t="str">
            <v>kg</v>
          </cell>
          <cell r="G424">
            <v>13.4</v>
          </cell>
          <cell r="H424">
            <v>21.8</v>
          </cell>
          <cell r="I424">
            <v>35</v>
          </cell>
          <cell r="J424" t="str">
            <v>cm</v>
          </cell>
          <cell r="K424">
            <v>0</v>
          </cell>
          <cell r="L424" t="str">
            <v>pcs</v>
          </cell>
          <cell r="M424" t="str">
            <v>83021000</v>
          </cell>
          <cell r="N424">
            <v>1.88</v>
          </cell>
          <cell r="O424" t="str">
            <v>EUR</v>
          </cell>
          <cell r="P424" t="str">
            <v>set</v>
          </cell>
          <cell r="Q424" t="str">
            <v>BP.One.70.G.X.XX</v>
          </cell>
          <cell r="R424" t="str">
            <v>TP.X.TP-R.G.X.WT</v>
          </cell>
          <cell r="S424" t="str">
            <v>MT.1Fx.Mount</v>
          </cell>
          <cell r="T424" t="str">
            <v>FP.M.X.X.R.SS</v>
          </cell>
          <cell r="U424" t="str">
            <v>CP.X.X.G.N.SS</v>
          </cell>
          <cell r="V424" t="str">
            <v>FJ.IN.ST.36pg</v>
          </cell>
          <cell r="W424" t="str">
            <v>FJ.Box.ST</v>
          </cell>
          <cell r="X424" t="str">
            <v>FJ.Box.SL</v>
          </cell>
        </row>
        <row r="425">
          <cell r="A425">
            <v>8720681605456</v>
          </cell>
          <cell r="B425" t="str">
            <v>ST.One.TP-R.G.R.BK-SS</v>
          </cell>
          <cell r="C425" t="str">
            <v>FritsJurgens Set - System One TP-R Class G - round - black floor plate+stainless steel cover plate</v>
          </cell>
          <cell r="D425">
            <v>619.9</v>
          </cell>
          <cell r="E425">
            <v>3.9940000000000002</v>
          </cell>
          <cell r="F425" t="str">
            <v>kg</v>
          </cell>
          <cell r="G425">
            <v>13.4</v>
          </cell>
          <cell r="H425">
            <v>21.8</v>
          </cell>
          <cell r="I425">
            <v>35</v>
          </cell>
          <cell r="J425" t="str">
            <v>cm</v>
          </cell>
          <cell r="K425">
            <v>0</v>
          </cell>
          <cell r="L425" t="str">
            <v>pcs</v>
          </cell>
          <cell r="M425" t="str">
            <v>83021000</v>
          </cell>
          <cell r="N425">
            <v>1.877</v>
          </cell>
          <cell r="O425" t="str">
            <v>EUR</v>
          </cell>
          <cell r="P425" t="str">
            <v>set</v>
          </cell>
          <cell r="Q425" t="str">
            <v>BP.One.70.G.X.XX</v>
          </cell>
          <cell r="R425" t="str">
            <v>TP.X.TP-R.G.X.SS</v>
          </cell>
          <cell r="S425" t="str">
            <v>MT.1Fx.Mount</v>
          </cell>
          <cell r="T425" t="str">
            <v>FP.M.X.X.R.BK</v>
          </cell>
          <cell r="U425" t="str">
            <v>CP.X.X.G.N.SS</v>
          </cell>
          <cell r="V425" t="str">
            <v>FJ.IN.ST.36pg</v>
          </cell>
          <cell r="W425" t="str">
            <v>FJ.Box.ST</v>
          </cell>
          <cell r="X425" t="str">
            <v>FJ.Box.SL</v>
          </cell>
        </row>
        <row r="426">
          <cell r="A426">
            <v>8720681605401</v>
          </cell>
          <cell r="B426" t="str">
            <v>ST.One.TP-R.G.R.SS-BK</v>
          </cell>
          <cell r="C426" t="str">
            <v>FritsJurgens Set - System One TP-R Class G - round - stainless steel floor plate+black cover plate</v>
          </cell>
          <cell r="D426">
            <v>606.29999999999995</v>
          </cell>
          <cell r="E426">
            <v>3.9969999999999999</v>
          </cell>
          <cell r="F426" t="str">
            <v>kg</v>
          </cell>
          <cell r="G426">
            <v>13.4</v>
          </cell>
          <cell r="H426">
            <v>21.8</v>
          </cell>
          <cell r="I426">
            <v>35</v>
          </cell>
          <cell r="J426" t="str">
            <v>cm</v>
          </cell>
          <cell r="K426">
            <v>0</v>
          </cell>
          <cell r="L426" t="str">
            <v>pcs</v>
          </cell>
          <cell r="M426" t="str">
            <v>83021000</v>
          </cell>
          <cell r="N426">
            <v>1.88</v>
          </cell>
          <cell r="O426" t="str">
            <v>EUR</v>
          </cell>
          <cell r="P426" t="str">
            <v>set</v>
          </cell>
          <cell r="Q426" t="str">
            <v>BP.One.70.G.X.XX</v>
          </cell>
          <cell r="R426" t="str">
            <v>TP.X.TP-R.G.X.BK</v>
          </cell>
          <cell r="S426" t="str">
            <v>MT.1Fx.Mount</v>
          </cell>
          <cell r="T426" t="str">
            <v>FP.M.X.X.R.SS</v>
          </cell>
          <cell r="U426" t="str">
            <v>CP.X.X.G.N.SS</v>
          </cell>
          <cell r="V426" t="str">
            <v>FJ.IN.ST.36pg</v>
          </cell>
          <cell r="W426" t="str">
            <v>FJ.Box.ST</v>
          </cell>
          <cell r="X426" t="str">
            <v>FJ.Box.SL</v>
          </cell>
        </row>
        <row r="427">
          <cell r="A427">
            <v>8720681605210</v>
          </cell>
          <cell r="B427" t="str">
            <v>ST.One.TP-R.G.R.SS</v>
          </cell>
          <cell r="C427" t="str">
            <v>FritsJurgens Set - System One TP-R Class G - round - stainless steel</v>
          </cell>
          <cell r="D427">
            <v>606.29999999999995</v>
          </cell>
          <cell r="E427">
            <v>3.9969999999999999</v>
          </cell>
          <cell r="F427" t="str">
            <v>kg</v>
          </cell>
          <cell r="G427">
            <v>13.4</v>
          </cell>
          <cell r="H427">
            <v>21.8</v>
          </cell>
          <cell r="I427">
            <v>35</v>
          </cell>
          <cell r="J427" t="str">
            <v>cm</v>
          </cell>
          <cell r="K427">
            <v>0</v>
          </cell>
          <cell r="L427" t="str">
            <v>pcs</v>
          </cell>
          <cell r="M427" t="str">
            <v>83021000</v>
          </cell>
          <cell r="N427">
            <v>1.88</v>
          </cell>
          <cell r="O427" t="str">
            <v>EUR</v>
          </cell>
          <cell r="P427" t="str">
            <v>set</v>
          </cell>
          <cell r="Q427" t="str">
            <v>BP.One.70.G.X.XX</v>
          </cell>
          <cell r="R427" t="str">
            <v>TP.X.TP-R.G.X.SS</v>
          </cell>
          <cell r="S427" t="str">
            <v>MT.1Fx.Mount</v>
          </cell>
          <cell r="T427" t="str">
            <v>FP.M.X.X.R.SS</v>
          </cell>
          <cell r="U427" t="str">
            <v>CP.X.X.G.N.SS</v>
          </cell>
          <cell r="V427" t="str">
            <v>FJ.IN.ST.36pg</v>
          </cell>
          <cell r="W427" t="str">
            <v>FJ.Box.ST</v>
          </cell>
          <cell r="X427" t="str">
            <v>FJ.Box.SL</v>
          </cell>
        </row>
        <row r="428">
          <cell r="A428">
            <v>8720681605258</v>
          </cell>
          <cell r="B428" t="str">
            <v>ST.One.TP-R.G.S.BK</v>
          </cell>
          <cell r="C428" t="str">
            <v>FritsJurgens Set - System One TP-R Class G - squared - black</v>
          </cell>
          <cell r="D428">
            <v>606.29999999999995</v>
          </cell>
          <cell r="E428">
            <v>3.9340000000000002</v>
          </cell>
          <cell r="F428" t="str">
            <v>kg</v>
          </cell>
          <cell r="G428">
            <v>13.4</v>
          </cell>
          <cell r="H428">
            <v>21.8</v>
          </cell>
          <cell r="I428">
            <v>35</v>
          </cell>
          <cell r="J428" t="str">
            <v>cm</v>
          </cell>
          <cell r="K428">
            <v>0</v>
          </cell>
          <cell r="L428" t="str">
            <v>pcs</v>
          </cell>
          <cell r="M428" t="str">
            <v>83021000</v>
          </cell>
          <cell r="N428">
            <v>1.806</v>
          </cell>
          <cell r="O428" t="str">
            <v>EUR</v>
          </cell>
          <cell r="P428" t="str">
            <v>set</v>
          </cell>
          <cell r="Q428" t="str">
            <v>BP.One.70.G.X.XX</v>
          </cell>
          <cell r="R428" t="str">
            <v>TP.X.TP-R.G.X.BK</v>
          </cell>
          <cell r="S428" t="str">
            <v>MT.1Fx.Mount</v>
          </cell>
          <cell r="T428" t="str">
            <v>FP.M.X.X.S.BK</v>
          </cell>
          <cell r="U428" t="str">
            <v>CP.X.X.G.N.SS</v>
          </cell>
          <cell r="V428" t="str">
            <v>FJ.IN.ST.40pg</v>
          </cell>
          <cell r="W428" t="str">
            <v>FJ.Box.ST</v>
          </cell>
          <cell r="X428" t="str">
            <v>FJ.Box.SL</v>
          </cell>
        </row>
        <row r="429">
          <cell r="A429">
            <v>8720681605548</v>
          </cell>
          <cell r="B429" t="str">
            <v>ST.One.TP-R.G.S.BK-WT</v>
          </cell>
          <cell r="C429" t="str">
            <v>FritsJurgens Set - System One TP-R Class G - squared - black floor plate+white cover plate</v>
          </cell>
          <cell r="D429">
            <v>606.29999999999995</v>
          </cell>
          <cell r="E429">
            <v>3.9340000000000002</v>
          </cell>
          <cell r="F429" t="str">
            <v>kg</v>
          </cell>
          <cell r="G429">
            <v>13.4</v>
          </cell>
          <cell r="H429">
            <v>21.8</v>
          </cell>
          <cell r="I429">
            <v>35</v>
          </cell>
          <cell r="J429" t="str">
            <v>cm</v>
          </cell>
          <cell r="K429">
            <v>0</v>
          </cell>
          <cell r="L429" t="str">
            <v>pcs</v>
          </cell>
          <cell r="M429" t="str">
            <v>83021000</v>
          </cell>
          <cell r="N429">
            <v>1.806</v>
          </cell>
          <cell r="O429" t="str">
            <v>EUR</v>
          </cell>
          <cell r="P429" t="str">
            <v>set</v>
          </cell>
          <cell r="Q429" t="str">
            <v>BP.One.70.G.X.XX</v>
          </cell>
          <cell r="R429" t="str">
            <v>TP.X.TP-R.G.X.WT</v>
          </cell>
          <cell r="S429" t="str">
            <v>MT.1Fx.Mount</v>
          </cell>
          <cell r="T429" t="str">
            <v>FP.M.X.X.S.BK</v>
          </cell>
          <cell r="U429" t="str">
            <v>CP.X.X.G.N.SS</v>
          </cell>
          <cell r="V429" t="str">
            <v>FJ.IN.ST.40pg</v>
          </cell>
          <cell r="W429" t="str">
            <v>FJ.Box.ST</v>
          </cell>
          <cell r="X429" t="str">
            <v>FJ.Box.SL</v>
          </cell>
        </row>
        <row r="430">
          <cell r="A430">
            <v>8720681605487</v>
          </cell>
          <cell r="B430" t="str">
            <v>ST.One.TP-R.G.S.SS-WT</v>
          </cell>
          <cell r="C430" t="str">
            <v>FritsJurgens Set - System One TP-R Class G - squared - stainless steel floor plate+white cover plate</v>
          </cell>
          <cell r="D430">
            <v>593.79999999999995</v>
          </cell>
          <cell r="E430">
            <v>3.9340000000000002</v>
          </cell>
          <cell r="F430" t="str">
            <v>kg</v>
          </cell>
          <cell r="G430">
            <v>13.4</v>
          </cell>
          <cell r="H430">
            <v>21.8</v>
          </cell>
          <cell r="I430">
            <v>35</v>
          </cell>
          <cell r="J430" t="str">
            <v>cm</v>
          </cell>
          <cell r="K430">
            <v>0</v>
          </cell>
          <cell r="L430" t="str">
            <v>pcs</v>
          </cell>
          <cell r="M430" t="str">
            <v>83021000</v>
          </cell>
          <cell r="N430">
            <v>1.806</v>
          </cell>
          <cell r="O430" t="str">
            <v>EUR</v>
          </cell>
          <cell r="P430" t="str">
            <v>set</v>
          </cell>
          <cell r="Q430" t="str">
            <v>BP.One.70.G.X.XX</v>
          </cell>
          <cell r="R430" t="str">
            <v>TP.X.TP-R.G.X.WT</v>
          </cell>
          <cell r="S430" t="str">
            <v>MT.1Fx.Mount</v>
          </cell>
          <cell r="T430" t="str">
            <v>FP.M.X.X.S.SS</v>
          </cell>
          <cell r="U430" t="str">
            <v>CP.X.X.G.N.SS</v>
          </cell>
          <cell r="V430" t="str">
            <v>FJ.IN.ST.40pg</v>
          </cell>
          <cell r="W430" t="str">
            <v>FJ.Box.ST</v>
          </cell>
          <cell r="X430" t="str">
            <v>FJ.Box.SL</v>
          </cell>
        </row>
        <row r="431">
          <cell r="A431">
            <v>8720681605449</v>
          </cell>
          <cell r="B431" t="str">
            <v>ST.One.TP-R.G.S.BK-SS</v>
          </cell>
          <cell r="C431" t="str">
            <v>FritsJurgens Set - System One TP-R Class G - squared - black floor plate+stainless steel cover plate</v>
          </cell>
          <cell r="D431">
            <v>606.29999999999995</v>
          </cell>
          <cell r="E431">
            <v>3.9340000000000002</v>
          </cell>
          <cell r="F431" t="str">
            <v>kg</v>
          </cell>
          <cell r="G431">
            <v>13.4</v>
          </cell>
          <cell r="H431">
            <v>21.8</v>
          </cell>
          <cell r="I431">
            <v>35</v>
          </cell>
          <cell r="J431" t="str">
            <v>cm</v>
          </cell>
          <cell r="K431">
            <v>0</v>
          </cell>
          <cell r="L431" t="str">
            <v>pcs</v>
          </cell>
          <cell r="M431" t="str">
            <v>83021000</v>
          </cell>
          <cell r="N431">
            <v>1.806</v>
          </cell>
          <cell r="O431" t="str">
            <v>EUR</v>
          </cell>
          <cell r="P431" t="str">
            <v>set</v>
          </cell>
          <cell r="Q431" t="str">
            <v>BP.One.70.G.X.XX</v>
          </cell>
          <cell r="R431" t="str">
            <v>TP.X.TP-R.G.X.SS</v>
          </cell>
          <cell r="S431" t="str">
            <v>MT.1Fx.Mount</v>
          </cell>
          <cell r="T431" t="str">
            <v>FP.M.X.X.S.BK</v>
          </cell>
          <cell r="U431" t="str">
            <v>CP.X.X.G.N.SS</v>
          </cell>
          <cell r="V431" t="str">
            <v>FJ.IN.ST.40pg</v>
          </cell>
          <cell r="W431" t="str">
            <v>FJ.Box.ST</v>
          </cell>
          <cell r="X431" t="str">
            <v>FJ.Box.SL</v>
          </cell>
        </row>
        <row r="432">
          <cell r="A432">
            <v>8720681605395</v>
          </cell>
          <cell r="B432" t="str">
            <v>ST.One.TP-R.G.S.SS-BK</v>
          </cell>
          <cell r="C432" t="str">
            <v>FritsJurgens Set - System One TP-R Class G - squared - stainless steel floor plate+black cover plate</v>
          </cell>
          <cell r="D432">
            <v>593.79999999999995</v>
          </cell>
          <cell r="E432">
            <v>3.9340000000000002</v>
          </cell>
          <cell r="F432" t="str">
            <v>kg</v>
          </cell>
          <cell r="G432">
            <v>13.4</v>
          </cell>
          <cell r="H432">
            <v>21.8</v>
          </cell>
          <cell r="I432">
            <v>35</v>
          </cell>
          <cell r="J432" t="str">
            <v>cm</v>
          </cell>
          <cell r="K432">
            <v>0</v>
          </cell>
          <cell r="L432" t="str">
            <v>pcs</v>
          </cell>
          <cell r="M432" t="str">
            <v>83021000</v>
          </cell>
          <cell r="N432">
            <v>1.806</v>
          </cell>
          <cell r="O432" t="str">
            <v>EUR</v>
          </cell>
          <cell r="P432" t="str">
            <v>set</v>
          </cell>
          <cell r="Q432" t="str">
            <v>BP.One.70.G.X.XX</v>
          </cell>
          <cell r="R432" t="str">
            <v>TP.X.TP-R.G.X.BK</v>
          </cell>
          <cell r="S432" t="str">
            <v>MT.1Fx.Mount</v>
          </cell>
          <cell r="T432" t="str">
            <v>FP.M.X.X.S.SS</v>
          </cell>
          <cell r="U432" t="str">
            <v>CP.X.X.G.N.SS</v>
          </cell>
          <cell r="V432" t="str">
            <v>FJ.IN.ST.40pg</v>
          </cell>
          <cell r="W432" t="str">
            <v>FJ.Box.ST</v>
          </cell>
          <cell r="X432" t="str">
            <v>FJ.Box.SL</v>
          </cell>
        </row>
        <row r="433">
          <cell r="A433">
            <v>8720681605180</v>
          </cell>
          <cell r="B433" t="str">
            <v>ST.One.TP-R.G.S.SS</v>
          </cell>
          <cell r="C433" t="str">
            <v>FritsJurgens Set - System One TP-R Class G - squared - stainless steel</v>
          </cell>
          <cell r="D433">
            <v>593.79999999999995</v>
          </cell>
          <cell r="E433">
            <v>3.9340000000000002</v>
          </cell>
          <cell r="F433" t="str">
            <v>kg</v>
          </cell>
          <cell r="G433">
            <v>13.4</v>
          </cell>
          <cell r="H433">
            <v>21.8</v>
          </cell>
          <cell r="I433">
            <v>35</v>
          </cell>
          <cell r="J433" t="str">
            <v>cm</v>
          </cell>
          <cell r="K433">
            <v>0</v>
          </cell>
          <cell r="L433" t="str">
            <v>pcs</v>
          </cell>
          <cell r="M433" t="str">
            <v>83021000</v>
          </cell>
          <cell r="N433">
            <v>1.806</v>
          </cell>
          <cell r="O433" t="str">
            <v>EUR</v>
          </cell>
          <cell r="P433" t="str">
            <v>set</v>
          </cell>
          <cell r="Q433" t="str">
            <v>BP.One.70.G.X.XX</v>
          </cell>
          <cell r="R433" t="str">
            <v>TP.X.TP-R.G.X.SS</v>
          </cell>
          <cell r="S433" t="str">
            <v>MT.1Fx.Mount</v>
          </cell>
          <cell r="T433" t="str">
            <v>FP.M.X.X.S.SS</v>
          </cell>
          <cell r="U433" t="str">
            <v>CP.X.X.G.N.SS</v>
          </cell>
          <cell r="V433" t="str">
            <v>FJ.IN.ST.40pg</v>
          </cell>
          <cell r="W433" t="str">
            <v>FJ.Box.ST</v>
          </cell>
          <cell r="X433" t="str">
            <v>FJ.Box.SL</v>
          </cell>
        </row>
        <row r="434">
          <cell r="A434">
            <v>8720681605524</v>
          </cell>
          <cell r="B434" t="str">
            <v>ST.One.TP-R.G.SN.SS-WT</v>
          </cell>
          <cell r="C434" t="str">
            <v>FritsJurgens Set - System One TP-R Class G - squared NA - stainless steel floor plate+white cover plate</v>
          </cell>
          <cell r="D434">
            <v>581.4</v>
          </cell>
          <cell r="E434">
            <v>3.9289999999999998</v>
          </cell>
          <cell r="F434" t="str">
            <v>kg</v>
          </cell>
          <cell r="G434">
            <v>13.4</v>
          </cell>
          <cell r="H434">
            <v>21.8</v>
          </cell>
          <cell r="I434">
            <v>35</v>
          </cell>
          <cell r="J434" t="str">
            <v>cm</v>
          </cell>
          <cell r="K434">
            <v>0</v>
          </cell>
          <cell r="L434" t="str">
            <v>pcs</v>
          </cell>
          <cell r="M434" t="str">
            <v>83021000</v>
          </cell>
          <cell r="N434">
            <v>1.806</v>
          </cell>
          <cell r="O434" t="str">
            <v>EUR</v>
          </cell>
          <cell r="P434" t="str">
            <v>set</v>
          </cell>
          <cell r="Q434" t="str">
            <v>BP.One.70.G.X.XX</v>
          </cell>
          <cell r="R434" t="str">
            <v>TP.X.TP-R.G.X.WT</v>
          </cell>
          <cell r="S434" t="str">
            <v>MT.1Fx.Mount</v>
          </cell>
          <cell r="T434" t="str">
            <v>FP.M.X.X.SN.SS</v>
          </cell>
          <cell r="U434" t="str">
            <v>CP.X.X.G.N.SS</v>
          </cell>
          <cell r="V434" t="str">
            <v>FJ.IN.ST.36pg</v>
          </cell>
          <cell r="W434" t="str">
            <v>FJ.Box.ST</v>
          </cell>
          <cell r="X434" t="str">
            <v>FJ.Box.SL</v>
          </cell>
        </row>
        <row r="435">
          <cell r="A435">
            <v>8720681605418</v>
          </cell>
          <cell r="B435" t="str">
            <v>ST.One.TP-R.G.SN.SS-BK</v>
          </cell>
          <cell r="C435" t="str">
            <v>FritsJurgens Set - System One TP-R Class G - squared NA - stainless steel floor plate+black cover plate</v>
          </cell>
          <cell r="D435">
            <v>581.4</v>
          </cell>
          <cell r="E435">
            <v>3.9289999999999998</v>
          </cell>
          <cell r="F435" t="str">
            <v>kg</v>
          </cell>
          <cell r="G435">
            <v>13.4</v>
          </cell>
          <cell r="H435">
            <v>21.8</v>
          </cell>
          <cell r="I435">
            <v>35</v>
          </cell>
          <cell r="J435" t="str">
            <v>cm</v>
          </cell>
          <cell r="K435">
            <v>0</v>
          </cell>
          <cell r="L435" t="str">
            <v>pcs</v>
          </cell>
          <cell r="M435" t="str">
            <v>83021000</v>
          </cell>
          <cell r="N435">
            <v>1.806</v>
          </cell>
          <cell r="O435" t="str">
            <v>EUR</v>
          </cell>
          <cell r="P435" t="str">
            <v>set</v>
          </cell>
          <cell r="Q435" t="str">
            <v>BP.One.70.G.X.XX</v>
          </cell>
          <cell r="R435" t="str">
            <v>TP.X.TP-R.G.X.BK</v>
          </cell>
          <cell r="S435" t="str">
            <v>MT.1Fx.Mount</v>
          </cell>
          <cell r="T435" t="str">
            <v>FP.M.X.X.SN.SS</v>
          </cell>
          <cell r="U435" t="str">
            <v>CP.X.X.G.N.SS</v>
          </cell>
          <cell r="V435" t="str">
            <v>FJ.IN.ST.36pg</v>
          </cell>
          <cell r="W435" t="str">
            <v>FJ.Box.ST</v>
          </cell>
          <cell r="X435" t="str">
            <v>FJ.Box.SL</v>
          </cell>
        </row>
        <row r="436">
          <cell r="A436">
            <v>8720681605227</v>
          </cell>
          <cell r="B436" t="str">
            <v>ST.One.TP-R.G.SN.SS</v>
          </cell>
          <cell r="C436" t="str">
            <v>FritsJurgens Set - System One TP-R Class G - squared NA - stainless steel</v>
          </cell>
          <cell r="D436">
            <v>581.4</v>
          </cell>
          <cell r="E436">
            <v>3.9289999999999998</v>
          </cell>
          <cell r="F436" t="str">
            <v>kg</v>
          </cell>
          <cell r="G436">
            <v>13.4</v>
          </cell>
          <cell r="H436">
            <v>21.8</v>
          </cell>
          <cell r="I436">
            <v>35</v>
          </cell>
          <cell r="J436" t="str">
            <v>cm</v>
          </cell>
          <cell r="K436">
            <v>0</v>
          </cell>
          <cell r="L436" t="str">
            <v>pcs</v>
          </cell>
          <cell r="M436" t="str">
            <v>83021000</v>
          </cell>
          <cell r="N436">
            <v>1.806</v>
          </cell>
          <cell r="O436" t="str">
            <v>EUR</v>
          </cell>
          <cell r="P436" t="str">
            <v>set</v>
          </cell>
          <cell r="Q436" t="str">
            <v>BP.One.70.G.X.XX</v>
          </cell>
          <cell r="R436" t="str">
            <v>TP.X.TP-R.G.X.SS</v>
          </cell>
          <cell r="S436" t="str">
            <v>MT.1Fx.Mount</v>
          </cell>
          <cell r="T436" t="str">
            <v>FP.M.X.X.SN.SS</v>
          </cell>
          <cell r="U436" t="str">
            <v>CP.X.X.G.N.SS</v>
          </cell>
          <cell r="V436" t="str">
            <v>FJ.IN.ST.36pg</v>
          </cell>
          <cell r="W436" t="str">
            <v>FJ.Box.ST</v>
          </cell>
          <cell r="X436" t="str">
            <v>FJ.Box.SL</v>
          </cell>
        </row>
        <row r="437">
          <cell r="A437">
            <v>8720681607818</v>
          </cell>
          <cell r="B437" t="str">
            <v>ST.One.TP-R.G.FR.SS-WT</v>
          </cell>
          <cell r="C437" t="str">
            <v>FritsJurgens Set - System One TP-R Class G - Flush rounded - stainless steel floor plate+white cover plate</v>
          </cell>
          <cell r="D437">
            <v>593.79999999999995</v>
          </cell>
          <cell r="E437">
            <v>3.8969999999999998</v>
          </cell>
          <cell r="F437" t="str">
            <v>kg</v>
          </cell>
          <cell r="G437">
            <v>13.4</v>
          </cell>
          <cell r="H437">
            <v>21.8</v>
          </cell>
          <cell r="I437">
            <v>35</v>
          </cell>
          <cell r="J437" t="str">
            <v>cm</v>
          </cell>
          <cell r="K437">
            <v>0</v>
          </cell>
          <cell r="L437" t="str">
            <v>pcs</v>
          </cell>
          <cell r="M437" t="str">
            <v>83021000</v>
          </cell>
          <cell r="N437">
            <v>1.7849999999999999</v>
          </cell>
          <cell r="O437" t="str">
            <v>EUR</v>
          </cell>
          <cell r="P437" t="str">
            <v>set</v>
          </cell>
          <cell r="Q437" t="str">
            <v>BP.One.70.G.X.XX</v>
          </cell>
          <cell r="R437" t="str">
            <v>TP.X.TP-R.G.X.WT</v>
          </cell>
          <cell r="S437" t="str">
            <v>MT.1Fx.Mount</v>
          </cell>
          <cell r="T437" t="str">
            <v>FP.M.X.X.FR.SS</v>
          </cell>
          <cell r="U437" t="str">
            <v>CP.X.X.G.N.SS</v>
          </cell>
          <cell r="V437" t="str">
            <v>FJ.IN.ST.32pg</v>
          </cell>
          <cell r="W437" t="str">
            <v>FJ.Box.ST</v>
          </cell>
          <cell r="X437" t="str">
            <v>FJ.Box.SL</v>
          </cell>
        </row>
        <row r="438">
          <cell r="A438">
            <v>8720681607788</v>
          </cell>
          <cell r="B438" t="str">
            <v>ST.One.TP-R.G.FR.SS-BK</v>
          </cell>
          <cell r="C438" t="str">
            <v>FritsJurgens Set - System One TP-R Class G - Flush rounded - stainless steel floor plate+black cover plate</v>
          </cell>
          <cell r="D438">
            <v>593.79999999999995</v>
          </cell>
          <cell r="E438">
            <v>3.8969999999999998</v>
          </cell>
          <cell r="F438" t="str">
            <v>kg</v>
          </cell>
          <cell r="G438">
            <v>13.4</v>
          </cell>
          <cell r="H438">
            <v>21.8</v>
          </cell>
          <cell r="I438">
            <v>35</v>
          </cell>
          <cell r="J438" t="str">
            <v>cm</v>
          </cell>
          <cell r="K438">
            <v>0</v>
          </cell>
          <cell r="L438" t="str">
            <v>pcs</v>
          </cell>
          <cell r="M438" t="str">
            <v>83021000</v>
          </cell>
          <cell r="N438">
            <v>1.7849999999999999</v>
          </cell>
          <cell r="O438" t="str">
            <v>EUR</v>
          </cell>
          <cell r="P438" t="str">
            <v>set</v>
          </cell>
          <cell r="Q438" t="str">
            <v>BP.One.70.G.X.XX</v>
          </cell>
          <cell r="R438" t="str">
            <v>TP.X.TP-R.G.X.BK</v>
          </cell>
          <cell r="S438" t="str">
            <v>MT.1Fx.Mount</v>
          </cell>
          <cell r="T438" t="str">
            <v>FP.M.X.X.FR.SS</v>
          </cell>
          <cell r="U438" t="str">
            <v>CP.X.X.G.N.SS</v>
          </cell>
          <cell r="V438" t="str">
            <v>FJ.IN.ST.32pg</v>
          </cell>
          <cell r="W438" t="str">
            <v>FJ.Box.ST</v>
          </cell>
          <cell r="X438" t="str">
            <v>FJ.Box.SL</v>
          </cell>
        </row>
        <row r="439">
          <cell r="A439">
            <v>8720681607726</v>
          </cell>
          <cell r="B439" t="str">
            <v>ST.One.TP-R.G.FR.SS</v>
          </cell>
          <cell r="C439" t="str">
            <v>FritsJurgens Set - System One TP-R Class G - Flush rounded - stainless steel</v>
          </cell>
          <cell r="D439">
            <v>593.79999999999995</v>
          </cell>
          <cell r="E439">
            <v>3.8969999999999998</v>
          </cell>
          <cell r="F439" t="str">
            <v>kg</v>
          </cell>
          <cell r="G439">
            <v>13.4</v>
          </cell>
          <cell r="H439">
            <v>21.8</v>
          </cell>
          <cell r="I439">
            <v>35</v>
          </cell>
          <cell r="J439" t="str">
            <v>cm</v>
          </cell>
          <cell r="K439">
            <v>0</v>
          </cell>
          <cell r="L439" t="str">
            <v>pcs</v>
          </cell>
          <cell r="M439" t="str">
            <v>83021000</v>
          </cell>
          <cell r="N439">
            <v>1.7849999999999999</v>
          </cell>
          <cell r="O439" t="str">
            <v>EUR</v>
          </cell>
          <cell r="P439" t="str">
            <v>set</v>
          </cell>
          <cell r="Q439" t="str">
            <v>BP.One.70.G.X.XX</v>
          </cell>
          <cell r="R439" t="str">
            <v>TP.X.TP-R.G.X.SS</v>
          </cell>
          <cell r="S439" t="str">
            <v>MT.1Fx.Mount</v>
          </cell>
          <cell r="T439" t="str">
            <v>FP.M.X.X.FR.SS</v>
          </cell>
          <cell r="U439" t="str">
            <v>CP.X.X.G.N.SS</v>
          </cell>
          <cell r="V439" t="str">
            <v>FJ.IN.ST.32pg</v>
          </cell>
          <cell r="W439" t="str">
            <v>FJ.Box.ST</v>
          </cell>
          <cell r="X439" t="str">
            <v>FJ.Box.SL</v>
          </cell>
        </row>
        <row r="440">
          <cell r="A440">
            <v>8720681607801</v>
          </cell>
          <cell r="B440" t="str">
            <v>ST.One.TP-R.G.FS.SS-WT</v>
          </cell>
          <cell r="C440" t="str">
            <v>FritsJurgens Set - System One TP-R Class G - Flush squared - stainless steel floor plate+white cover plate</v>
          </cell>
          <cell r="D440">
            <v>593.79999999999995</v>
          </cell>
          <cell r="E440">
            <v>3.9</v>
          </cell>
          <cell r="F440" t="str">
            <v>kg</v>
          </cell>
          <cell r="G440">
            <v>13.4</v>
          </cell>
          <cell r="H440">
            <v>21.8</v>
          </cell>
          <cell r="I440">
            <v>35</v>
          </cell>
          <cell r="J440" t="str">
            <v>cm</v>
          </cell>
          <cell r="K440">
            <v>0</v>
          </cell>
          <cell r="L440" t="str">
            <v>pcs</v>
          </cell>
          <cell r="M440" t="str">
            <v>83021000</v>
          </cell>
          <cell r="N440">
            <v>1.788</v>
          </cell>
          <cell r="O440" t="str">
            <v>EUR</v>
          </cell>
          <cell r="P440" t="str">
            <v>set</v>
          </cell>
          <cell r="Q440" t="str">
            <v>BP.One.70.G.X.XX</v>
          </cell>
          <cell r="R440" t="str">
            <v>TP.X.TP-R.G.X.WT</v>
          </cell>
          <cell r="S440" t="str">
            <v>MT.1Fx.Mount</v>
          </cell>
          <cell r="T440" t="str">
            <v>FP.M.X.X.FS.SS</v>
          </cell>
          <cell r="U440" t="str">
            <v>CP.X.X.G.N.SS</v>
          </cell>
          <cell r="V440" t="str">
            <v>FJ.IN.ST.32pg</v>
          </cell>
          <cell r="W440" t="str">
            <v>FJ.Box.ST</v>
          </cell>
          <cell r="X440" t="str">
            <v>FJ.Box.SL</v>
          </cell>
        </row>
        <row r="441">
          <cell r="A441">
            <v>8720681607740</v>
          </cell>
          <cell r="B441" t="str">
            <v>ST.One.TP-R.G.FS.SS-BK</v>
          </cell>
          <cell r="C441" t="str">
            <v>FritsJurgens Set - System One TP-R Class G - Flush squared - stainless steel floor plate+black cover plate</v>
          </cell>
          <cell r="D441">
            <v>593.79999999999995</v>
          </cell>
          <cell r="E441">
            <v>3.9</v>
          </cell>
          <cell r="F441" t="str">
            <v>kg</v>
          </cell>
          <cell r="G441">
            <v>13.4</v>
          </cell>
          <cell r="H441">
            <v>21.8</v>
          </cell>
          <cell r="I441">
            <v>35</v>
          </cell>
          <cell r="J441" t="str">
            <v>cm</v>
          </cell>
          <cell r="K441">
            <v>0</v>
          </cell>
          <cell r="L441" t="str">
            <v>pcs</v>
          </cell>
          <cell r="M441" t="str">
            <v>83021000</v>
          </cell>
          <cell r="N441">
            <v>1.788</v>
          </cell>
          <cell r="O441" t="str">
            <v>EUR</v>
          </cell>
          <cell r="P441" t="str">
            <v>set</v>
          </cell>
          <cell r="Q441" t="str">
            <v>BP.One.70.G.X.XX</v>
          </cell>
          <cell r="R441" t="str">
            <v>TP.X.TP-R.G.X.BK</v>
          </cell>
          <cell r="S441" t="str">
            <v>MT.1Fx.Mount</v>
          </cell>
          <cell r="T441" t="str">
            <v>FP.M.X.X.FS.SS</v>
          </cell>
          <cell r="U441" t="str">
            <v>CP.X.X.G.N.SS</v>
          </cell>
          <cell r="V441" t="str">
            <v>FJ.IN.ST.32pg</v>
          </cell>
          <cell r="W441" t="str">
            <v>FJ.Box.ST</v>
          </cell>
          <cell r="X441" t="str">
            <v>FJ.Box.SL</v>
          </cell>
        </row>
        <row r="442">
          <cell r="A442">
            <v>8720681607702</v>
          </cell>
          <cell r="B442" t="str">
            <v>ST.One.TP-R.G.FS.SS</v>
          </cell>
          <cell r="C442" t="str">
            <v>FritsJurgens Set - System One TP-R Class G - Flush squared - stainless steel</v>
          </cell>
          <cell r="D442">
            <v>593.79999999999995</v>
          </cell>
          <cell r="E442">
            <v>3.9</v>
          </cell>
          <cell r="F442" t="str">
            <v>kg</v>
          </cell>
          <cell r="G442">
            <v>13.4</v>
          </cell>
          <cell r="H442">
            <v>21.8</v>
          </cell>
          <cell r="I442">
            <v>35</v>
          </cell>
          <cell r="J442" t="str">
            <v>cm</v>
          </cell>
          <cell r="K442">
            <v>0</v>
          </cell>
          <cell r="L442" t="str">
            <v>pcs</v>
          </cell>
          <cell r="M442" t="str">
            <v>83021000</v>
          </cell>
          <cell r="N442">
            <v>1.788</v>
          </cell>
          <cell r="O442" t="str">
            <v>EUR</v>
          </cell>
          <cell r="P442" t="str">
            <v>set</v>
          </cell>
          <cell r="Q442" t="str">
            <v>BP.One.70.G.X.XX</v>
          </cell>
          <cell r="R442" t="str">
            <v>TP.X.TP-R.G.X.SS</v>
          </cell>
          <cell r="S442" t="str">
            <v>MT.1Fx.Mount</v>
          </cell>
          <cell r="T442" t="str">
            <v>FP.M.X.X.FS.SS</v>
          </cell>
          <cell r="U442" t="str">
            <v>CP.X.X.G.N.SS</v>
          </cell>
          <cell r="V442" t="str">
            <v>FJ.IN.ST.32pg</v>
          </cell>
          <cell r="W442" t="str">
            <v>FJ.Box.ST</v>
          </cell>
          <cell r="X442" t="str">
            <v>FJ.Box.SL</v>
          </cell>
        </row>
        <row r="443">
          <cell r="A443">
            <v>8720681605739</v>
          </cell>
          <cell r="B443" t="str">
            <v>ST.Fx.40.A G.R.BK</v>
          </cell>
          <cell r="C443" t="str">
            <v>FritsJurgens Set - System Fx 40 mm Class A (+TP.G) - round - black</v>
          </cell>
          <cell r="D443">
            <v>839.8</v>
          </cell>
          <cell r="E443">
            <v>3.9260000000000002</v>
          </cell>
          <cell r="F443" t="str">
            <v>kg</v>
          </cell>
          <cell r="G443">
            <v>13.4</v>
          </cell>
          <cell r="H443">
            <v>21.8</v>
          </cell>
          <cell r="I443">
            <v>35</v>
          </cell>
          <cell r="J443" t="str">
            <v>cm</v>
          </cell>
          <cell r="K443">
            <v>0</v>
          </cell>
          <cell r="L443" t="str">
            <v>pcs</v>
          </cell>
          <cell r="M443" t="str">
            <v>83021000</v>
          </cell>
          <cell r="N443">
            <v>1.962</v>
          </cell>
          <cell r="O443" t="str">
            <v>EUR</v>
          </cell>
          <cell r="P443" t="str">
            <v>set</v>
          </cell>
          <cell r="Q443" t="str">
            <v>BP.Fx.40.A.X.BK</v>
          </cell>
          <cell r="R443" t="str">
            <v>TP.X.40.G.X.BK</v>
          </cell>
          <cell r="S443" t="str">
            <v>MT.1Fx.Mount</v>
          </cell>
          <cell r="T443" t="str">
            <v>FP.M.X.X.R.BK</v>
          </cell>
          <cell r="U443" t="str">
            <v>CP.X.X.G.S.BK</v>
          </cell>
          <cell r="V443" t="str">
            <v>FJ.IN.ST.40pg</v>
          </cell>
          <cell r="W443" t="str">
            <v>FJ.Box.ST</v>
          </cell>
          <cell r="X443" t="str">
            <v>FJ.Box.SL</v>
          </cell>
        </row>
        <row r="444">
          <cell r="A444">
            <v>8720681606149</v>
          </cell>
          <cell r="B444" t="str">
            <v>ST.Fx.40.A G.R.SS BK</v>
          </cell>
          <cell r="C444" t="str">
            <v>FritsJurgens Set - System Fx 40 mm Class A (+TP.G) - round - stainless steel plates+black pivot covers</v>
          </cell>
          <cell r="D444">
            <v>819</v>
          </cell>
          <cell r="E444">
            <v>3.9289999999999998</v>
          </cell>
          <cell r="F444" t="str">
            <v>kg</v>
          </cell>
          <cell r="G444">
            <v>13.4</v>
          </cell>
          <cell r="H444">
            <v>21.8</v>
          </cell>
          <cell r="I444">
            <v>35</v>
          </cell>
          <cell r="J444" t="str">
            <v>cm</v>
          </cell>
          <cell r="K444">
            <v>0</v>
          </cell>
          <cell r="L444" t="str">
            <v>pcs</v>
          </cell>
          <cell r="M444" t="str">
            <v>83021000</v>
          </cell>
          <cell r="N444">
            <v>1.9650000000000001</v>
          </cell>
          <cell r="O444" t="str">
            <v>EUR</v>
          </cell>
          <cell r="P444" t="str">
            <v>set</v>
          </cell>
          <cell r="Q444" t="str">
            <v>BP.Fx.40.A.X.BK</v>
          </cell>
          <cell r="R444" t="str">
            <v>TP.X.40.G.X.BK</v>
          </cell>
          <cell r="S444" t="str">
            <v>MT.1Fx.Mount</v>
          </cell>
          <cell r="T444" t="str">
            <v>FP.M.X.X.R.SS</v>
          </cell>
          <cell r="U444" t="str">
            <v>CP.X.X.G.S.SS</v>
          </cell>
          <cell r="V444" t="str">
            <v>FJ.IN.ST.40pg</v>
          </cell>
          <cell r="W444" t="str">
            <v>FJ.Box.ST</v>
          </cell>
          <cell r="X444" t="str">
            <v>FJ.Box.SL</v>
          </cell>
        </row>
        <row r="445">
          <cell r="A445">
            <v>8720681605920</v>
          </cell>
          <cell r="B445" t="str">
            <v>ST.Fx.40.A G.R.BK SS</v>
          </cell>
          <cell r="C445" t="str">
            <v>FritsJurgens Set - System Fx 40 mm Class A (+TP.G) - round - black plates+stainless steel pivot covers</v>
          </cell>
          <cell r="D445">
            <v>828.8</v>
          </cell>
          <cell r="E445">
            <v>3.9260000000000002</v>
          </cell>
          <cell r="F445" t="str">
            <v>kg</v>
          </cell>
          <cell r="G445">
            <v>13.4</v>
          </cell>
          <cell r="H445">
            <v>21.8</v>
          </cell>
          <cell r="I445">
            <v>35</v>
          </cell>
          <cell r="J445" t="str">
            <v>cm</v>
          </cell>
          <cell r="K445">
            <v>0</v>
          </cell>
          <cell r="L445" t="str">
            <v>pcs</v>
          </cell>
          <cell r="M445" t="str">
            <v>83021000</v>
          </cell>
          <cell r="N445">
            <v>1.962</v>
          </cell>
          <cell r="O445" t="str">
            <v>EUR</v>
          </cell>
          <cell r="P445" t="str">
            <v>set</v>
          </cell>
          <cell r="Q445" t="str">
            <v>BP.Fx.40.A.X.SS</v>
          </cell>
          <cell r="R445" t="str">
            <v>TP.X.40.G.X.SS</v>
          </cell>
          <cell r="S445" t="str">
            <v>MT.1Fx.Mount</v>
          </cell>
          <cell r="T445" t="str">
            <v>FP.M.X.X.R.BK</v>
          </cell>
          <cell r="U445" t="str">
            <v>CP.X.X.G.S.BK</v>
          </cell>
          <cell r="V445" t="str">
            <v>FJ.IN.ST.40pg</v>
          </cell>
          <cell r="W445" t="str">
            <v>FJ.Box.ST</v>
          </cell>
          <cell r="X445" t="str">
            <v>FJ.Box.SL</v>
          </cell>
        </row>
        <row r="446">
          <cell r="A446">
            <v>8720681606033</v>
          </cell>
          <cell r="B446" t="str">
            <v>ST.Fx.40.A G.R.SS</v>
          </cell>
          <cell r="C446" t="str">
            <v>FritsJurgens Set - System Fx 40 mm Class A (+TP.G) - round - stainless steel</v>
          </cell>
          <cell r="D446">
            <v>808</v>
          </cell>
          <cell r="E446">
            <v>3.9289999999999998</v>
          </cell>
          <cell r="F446" t="str">
            <v>kg</v>
          </cell>
          <cell r="G446">
            <v>13.4</v>
          </cell>
          <cell r="H446">
            <v>21.8</v>
          </cell>
          <cell r="I446">
            <v>35</v>
          </cell>
          <cell r="J446" t="str">
            <v>cm</v>
          </cell>
          <cell r="K446">
            <v>0</v>
          </cell>
          <cell r="L446" t="str">
            <v>pcs</v>
          </cell>
          <cell r="M446" t="str">
            <v>83021000</v>
          </cell>
          <cell r="N446">
            <v>1.9650000000000001</v>
          </cell>
          <cell r="O446" t="str">
            <v>EUR</v>
          </cell>
          <cell r="P446" t="str">
            <v>set</v>
          </cell>
          <cell r="Q446" t="str">
            <v>BP.Fx.40.A.X.SS</v>
          </cell>
          <cell r="R446" t="str">
            <v>TP.X.40.G.X.SS</v>
          </cell>
          <cell r="S446" t="str">
            <v>MT.1Fx.Mount</v>
          </cell>
          <cell r="T446" t="str">
            <v>FP.M.X.X.R.SS</v>
          </cell>
          <cell r="U446" t="str">
            <v>CP.X.X.G.S.SS</v>
          </cell>
          <cell r="V446" t="str">
            <v>FJ.IN.ST.40pg</v>
          </cell>
          <cell r="W446" t="str">
            <v>FJ.Box.ST</v>
          </cell>
          <cell r="X446" t="str">
            <v>FJ.Box.SL</v>
          </cell>
        </row>
        <row r="447">
          <cell r="A447">
            <v>8720681606651</v>
          </cell>
          <cell r="B447" t="str">
            <v>ST.Fx.40.A G.S.BK</v>
          </cell>
          <cell r="C447" t="str">
            <v>FritsJurgens Set - System Fx 40 mm Class A (+TP.G) - squared - black</v>
          </cell>
          <cell r="D447">
            <v>826.2</v>
          </cell>
          <cell r="E447">
            <v>3.8610000000000002</v>
          </cell>
          <cell r="F447" t="str">
            <v>kg</v>
          </cell>
          <cell r="G447">
            <v>13.4</v>
          </cell>
          <cell r="H447">
            <v>21.8</v>
          </cell>
          <cell r="I447">
            <v>35</v>
          </cell>
          <cell r="J447" t="str">
            <v>cm</v>
          </cell>
          <cell r="K447">
            <v>0</v>
          </cell>
          <cell r="L447" t="str">
            <v>pcs</v>
          </cell>
          <cell r="M447" t="str">
            <v>83021000</v>
          </cell>
          <cell r="N447">
            <v>1.891</v>
          </cell>
          <cell r="O447" t="str">
            <v>EUR</v>
          </cell>
          <cell r="P447" t="str">
            <v>set</v>
          </cell>
          <cell r="Q447" t="str">
            <v>BP.Fx.40.A.X.BK</v>
          </cell>
          <cell r="R447" t="str">
            <v>TP.X.40.G.X.BK</v>
          </cell>
          <cell r="S447" t="str">
            <v>MT.1Fx.Mount</v>
          </cell>
          <cell r="T447" t="str">
            <v>FP.M.X.X.S.BK</v>
          </cell>
          <cell r="U447" t="str">
            <v>CP.X.X.G.S.BK</v>
          </cell>
          <cell r="V447" t="str">
            <v>FJ.IN.ST.40pg</v>
          </cell>
          <cell r="W447" t="str">
            <v>FJ.Box.ST</v>
          </cell>
          <cell r="X447" t="str">
            <v>FJ.Box.SL</v>
          </cell>
        </row>
        <row r="448">
          <cell r="A448">
            <v>8720681607030</v>
          </cell>
          <cell r="B448" t="str">
            <v>ST.Fx.40.A G.S.SS BK</v>
          </cell>
          <cell r="C448" t="str">
            <v>FritsJurgens Set - System Fx 40 mm Class A (+TP.G) - squared - stainless steel plates+black pivot covers</v>
          </cell>
          <cell r="D448">
            <v>806.5</v>
          </cell>
          <cell r="E448">
            <v>3.8610000000000002</v>
          </cell>
          <cell r="F448" t="str">
            <v>kg</v>
          </cell>
          <cell r="G448">
            <v>13.4</v>
          </cell>
          <cell r="H448">
            <v>21.8</v>
          </cell>
          <cell r="I448">
            <v>35</v>
          </cell>
          <cell r="J448" t="str">
            <v>cm</v>
          </cell>
          <cell r="K448">
            <v>0</v>
          </cell>
          <cell r="L448" t="str">
            <v>pcs</v>
          </cell>
          <cell r="M448" t="str">
            <v>83021000</v>
          </cell>
          <cell r="N448">
            <v>1.891</v>
          </cell>
          <cell r="O448" t="str">
            <v>EUR</v>
          </cell>
          <cell r="P448" t="str">
            <v>set</v>
          </cell>
          <cell r="Q448" t="str">
            <v>BP.Fx.40.A.X.BK</v>
          </cell>
          <cell r="R448" t="str">
            <v>TP.X.40.G.X.BK</v>
          </cell>
          <cell r="S448" t="str">
            <v>MT.1Fx.Mount</v>
          </cell>
          <cell r="T448" t="str">
            <v>FP.M.X.X.S.SS</v>
          </cell>
          <cell r="U448" t="str">
            <v>CP.X.X.G.S.SS</v>
          </cell>
          <cell r="V448" t="str">
            <v>FJ.IN.ST.40pg</v>
          </cell>
          <cell r="W448" t="str">
            <v>FJ.Box.ST</v>
          </cell>
          <cell r="X448" t="str">
            <v>FJ.Box.SL</v>
          </cell>
        </row>
        <row r="449">
          <cell r="A449">
            <v>8720681606767</v>
          </cell>
          <cell r="B449" t="str">
            <v>ST.Fx.40.A G.S.BK SS</v>
          </cell>
          <cell r="C449" t="str">
            <v>FritsJurgens Set - System Fx 40 mm Class A (+TP.G) - squared - black plates+stainless steel pivot covers</v>
          </cell>
          <cell r="D449">
            <v>815.2</v>
          </cell>
          <cell r="E449">
            <v>3.8610000000000002</v>
          </cell>
          <cell r="F449" t="str">
            <v>kg</v>
          </cell>
          <cell r="G449">
            <v>13.4</v>
          </cell>
          <cell r="H449">
            <v>21.8</v>
          </cell>
          <cell r="I449">
            <v>35</v>
          </cell>
          <cell r="J449" t="str">
            <v>cm</v>
          </cell>
          <cell r="K449">
            <v>0</v>
          </cell>
          <cell r="L449" t="str">
            <v>pcs</v>
          </cell>
          <cell r="M449" t="str">
            <v>83021000</v>
          </cell>
          <cell r="N449">
            <v>1.891</v>
          </cell>
          <cell r="O449" t="str">
            <v>EUR</v>
          </cell>
          <cell r="P449" t="str">
            <v>set</v>
          </cell>
          <cell r="Q449" t="str">
            <v>BP.Fx.40.A.X.SS</v>
          </cell>
          <cell r="R449" t="str">
            <v>TP.X.40.G.X.SS</v>
          </cell>
          <cell r="S449" t="str">
            <v>MT.1Fx.Mount</v>
          </cell>
          <cell r="T449" t="str">
            <v>FP.M.X.X.S.BK</v>
          </cell>
          <cell r="U449" t="str">
            <v>CP.X.X.G.S.BK</v>
          </cell>
          <cell r="V449" t="str">
            <v>FJ.IN.ST.40pg</v>
          </cell>
          <cell r="W449" t="str">
            <v>FJ.Box.ST</v>
          </cell>
          <cell r="X449" t="str">
            <v>FJ.Box.SL</v>
          </cell>
        </row>
        <row r="450">
          <cell r="A450">
            <v>8720681606934</v>
          </cell>
          <cell r="B450" t="str">
            <v>ST.Fx.40.A G.S.SS</v>
          </cell>
          <cell r="C450" t="str">
            <v>FritsJurgens Set - System Fx 40 mm Class A (+TP.G) - squared - stainless steel</v>
          </cell>
          <cell r="D450">
            <v>795.5</v>
          </cell>
          <cell r="E450">
            <v>3.8610000000000002</v>
          </cell>
          <cell r="F450" t="str">
            <v>kg</v>
          </cell>
          <cell r="G450">
            <v>13.4</v>
          </cell>
          <cell r="H450">
            <v>21.8</v>
          </cell>
          <cell r="I450">
            <v>35</v>
          </cell>
          <cell r="J450" t="str">
            <v>cm</v>
          </cell>
          <cell r="K450">
            <v>0</v>
          </cell>
          <cell r="L450" t="str">
            <v>pcs</v>
          </cell>
          <cell r="M450" t="str">
            <v>83021000</v>
          </cell>
          <cell r="N450">
            <v>1.891</v>
          </cell>
          <cell r="O450" t="str">
            <v>EUR</v>
          </cell>
          <cell r="P450" t="str">
            <v>set</v>
          </cell>
          <cell r="Q450" t="str">
            <v>BP.Fx.40.A.X.SS</v>
          </cell>
          <cell r="R450" t="str">
            <v>TP.X.40.G.X.SS</v>
          </cell>
          <cell r="S450" t="str">
            <v>MT.1Fx.Mount</v>
          </cell>
          <cell r="T450" t="str">
            <v>FP.M.X.X.S.SS</v>
          </cell>
          <cell r="U450" t="str">
            <v>CP.X.X.G.S.SS</v>
          </cell>
          <cell r="V450" t="str">
            <v>FJ.IN.ST.40pg</v>
          </cell>
          <cell r="W450" t="str">
            <v>FJ.Box.ST</v>
          </cell>
          <cell r="X450" t="str">
            <v>FJ.Box.SL</v>
          </cell>
        </row>
        <row r="451">
          <cell r="A451">
            <v>8718868492791</v>
          </cell>
          <cell r="B451" t="str">
            <v>ST.Fx.40.A G.FR.SS BK</v>
          </cell>
          <cell r="C451" t="str">
            <v>FritsJurgens Set - System Fx 40 mm Class A (+TP.G) - Flush rounded - stainless steel plates+black pivot covers</v>
          </cell>
          <cell r="D451">
            <v>787.1</v>
          </cell>
          <cell r="E451">
            <v>3.8180000000000001</v>
          </cell>
          <cell r="F451" t="str">
            <v>kg</v>
          </cell>
          <cell r="G451">
            <v>13.4</v>
          </cell>
          <cell r="H451">
            <v>21.8</v>
          </cell>
          <cell r="I451">
            <v>35</v>
          </cell>
          <cell r="J451" t="str">
            <v>cm</v>
          </cell>
          <cell r="K451">
            <v>0</v>
          </cell>
          <cell r="L451" t="str">
            <v>pcs</v>
          </cell>
          <cell r="M451" t="str">
            <v>83021000</v>
          </cell>
          <cell r="N451">
            <v>1.8640000000000001</v>
          </cell>
          <cell r="O451" t="str">
            <v>EUR</v>
          </cell>
          <cell r="P451" t="str">
            <v>set</v>
          </cell>
          <cell r="Q451" t="str">
            <v>BP.Fx.40.A.X.BK</v>
          </cell>
          <cell r="R451" t="str">
            <v>TP.X.40.G.X.SS</v>
          </cell>
          <cell r="S451" t="str">
            <v>MT.1Fx.Mount</v>
          </cell>
          <cell r="T451" t="str">
            <v>FP.M.X.X.FR.SS</v>
          </cell>
          <cell r="U451" t="str">
            <v>CP.X.X.B.S.SS</v>
          </cell>
          <cell r="V451" t="str">
            <v>FJ.IN.ST.32pg</v>
          </cell>
          <cell r="W451" t="str">
            <v>FJ.Box.ST</v>
          </cell>
          <cell r="X451" t="str">
            <v>FJ.Box.SL</v>
          </cell>
        </row>
        <row r="452">
          <cell r="A452">
            <v>8718868492807</v>
          </cell>
          <cell r="B452" t="str">
            <v>ST.Fx.40.A G.FR.SS</v>
          </cell>
          <cell r="C452" t="str">
            <v>FritsJurgens Set - System Fx 40 mm Class A (+TP.G) - Flush rounded - stainless steel</v>
          </cell>
          <cell r="D452">
            <v>787.1</v>
          </cell>
          <cell r="E452">
            <v>3.8180000000000001</v>
          </cell>
          <cell r="F452" t="str">
            <v>kg</v>
          </cell>
          <cell r="G452">
            <v>13.4</v>
          </cell>
          <cell r="H452">
            <v>21.8</v>
          </cell>
          <cell r="I452">
            <v>35</v>
          </cell>
          <cell r="J452" t="str">
            <v>cm</v>
          </cell>
          <cell r="K452">
            <v>0</v>
          </cell>
          <cell r="L452" t="str">
            <v>pcs</v>
          </cell>
          <cell r="M452" t="str">
            <v>83021000</v>
          </cell>
          <cell r="N452">
            <v>1.8640000000000001</v>
          </cell>
          <cell r="O452" t="str">
            <v>EUR</v>
          </cell>
          <cell r="P452" t="str">
            <v>set</v>
          </cell>
          <cell r="Q452" t="str">
            <v>BP.Fx.40.A.X.SS</v>
          </cell>
          <cell r="R452" t="str">
            <v>TP.X.40.G.X.SS</v>
          </cell>
          <cell r="S452" t="str">
            <v>MT.1Fx.Mount</v>
          </cell>
          <cell r="T452" t="str">
            <v>FP.M.X.X.FR.SS</v>
          </cell>
          <cell r="U452" t="str">
            <v>CP.X.X.B.S.SS</v>
          </cell>
          <cell r="V452" t="str">
            <v>FJ.IN.ST.32pg</v>
          </cell>
          <cell r="W452" t="str">
            <v>FJ.Box.ST</v>
          </cell>
          <cell r="X452" t="str">
            <v>FJ.Box.SL</v>
          </cell>
        </row>
        <row r="453">
          <cell r="A453">
            <v>8718868492920</v>
          </cell>
          <cell r="B453" t="str">
            <v>ST.Fx.40.A G.FS.SS BK</v>
          </cell>
          <cell r="C453" t="str">
            <v>FritsJurgens Set - System Fx 40 mm Class A (+TP.G) - Flush squared - stainless steel plates+black pivot covers</v>
          </cell>
          <cell r="D453">
            <v>787.1</v>
          </cell>
          <cell r="E453">
            <v>3.8210000000000002</v>
          </cell>
          <cell r="F453" t="str">
            <v>kg</v>
          </cell>
          <cell r="G453">
            <v>13.4</v>
          </cell>
          <cell r="H453">
            <v>21.8</v>
          </cell>
          <cell r="I453">
            <v>35</v>
          </cell>
          <cell r="J453" t="str">
            <v>cm</v>
          </cell>
          <cell r="K453">
            <v>0</v>
          </cell>
          <cell r="L453" t="str">
            <v>pcs</v>
          </cell>
          <cell r="M453" t="str">
            <v>83021000</v>
          </cell>
          <cell r="N453">
            <v>1.867</v>
          </cell>
          <cell r="O453" t="str">
            <v>EUR</v>
          </cell>
          <cell r="P453" t="str">
            <v>set</v>
          </cell>
          <cell r="Q453" t="str">
            <v>BP.Fx.40.A.X.BK</v>
          </cell>
          <cell r="R453" t="str">
            <v>TP.X.40.G.X.SS</v>
          </cell>
          <cell r="S453" t="str">
            <v>MT.1Fx.Mount</v>
          </cell>
          <cell r="T453" t="str">
            <v>FP.M.X.X.FS.SS</v>
          </cell>
          <cell r="U453" t="str">
            <v>CP.X.X.B.S.SS</v>
          </cell>
          <cell r="V453" t="str">
            <v>FJ.IN.ST.32pg</v>
          </cell>
          <cell r="W453" t="str">
            <v>FJ.Box.ST</v>
          </cell>
          <cell r="X453" t="str">
            <v>FJ.Box.SL</v>
          </cell>
        </row>
        <row r="454">
          <cell r="A454">
            <v>8718868492937</v>
          </cell>
          <cell r="B454" t="str">
            <v>ST.Fx.40.A G.FS.SS</v>
          </cell>
          <cell r="C454" t="str">
            <v>FritsJurgens Set - System Fx 40 mm Class A (+TP.G) - Flush squared - stainless steel</v>
          </cell>
          <cell r="D454">
            <v>787.1</v>
          </cell>
          <cell r="E454">
            <v>3.8210000000000002</v>
          </cell>
          <cell r="F454" t="str">
            <v>kg</v>
          </cell>
          <cell r="G454">
            <v>13.4</v>
          </cell>
          <cell r="H454">
            <v>21.8</v>
          </cell>
          <cell r="I454">
            <v>35</v>
          </cell>
          <cell r="J454" t="str">
            <v>cm</v>
          </cell>
          <cell r="K454">
            <v>0</v>
          </cell>
          <cell r="L454" t="str">
            <v>pcs</v>
          </cell>
          <cell r="M454" t="str">
            <v>83021000</v>
          </cell>
          <cell r="N454">
            <v>1.867</v>
          </cell>
          <cell r="O454" t="str">
            <v>EUR</v>
          </cell>
          <cell r="P454" t="str">
            <v>set</v>
          </cell>
          <cell r="Q454" t="str">
            <v>BP.Fx.40.A.X.SS</v>
          </cell>
          <cell r="R454" t="str">
            <v>TP.X.40.G.X.SS</v>
          </cell>
          <cell r="S454" t="str">
            <v>MT.1Fx.Mount</v>
          </cell>
          <cell r="T454" t="str">
            <v>FP.M.X.X.FS.SS</v>
          </cell>
          <cell r="U454" t="str">
            <v>CP.X.X.B.S.SS</v>
          </cell>
          <cell r="V454" t="str">
            <v>FJ.IN.ST.32pg</v>
          </cell>
          <cell r="W454" t="str">
            <v>FJ.Box.ST</v>
          </cell>
          <cell r="X454" t="str">
            <v>FJ.Box.SL</v>
          </cell>
        </row>
        <row r="455">
          <cell r="A455">
            <v>8720681610481</v>
          </cell>
          <cell r="B455" t="str">
            <v>ST.Fx.40.A.R.BK</v>
          </cell>
          <cell r="C455" t="str">
            <v>FritsJurgens Set - System Fx 40 mm Class A - round - black</v>
          </cell>
          <cell r="D455">
            <v>775.9</v>
          </cell>
          <cell r="E455">
            <v>3.9260000000000002</v>
          </cell>
          <cell r="F455" t="str">
            <v>kg</v>
          </cell>
          <cell r="G455">
            <v>13.4</v>
          </cell>
          <cell r="H455">
            <v>21.8</v>
          </cell>
          <cell r="I455">
            <v>35</v>
          </cell>
          <cell r="J455" t="str">
            <v>cm</v>
          </cell>
          <cell r="K455">
            <v>0</v>
          </cell>
          <cell r="L455" t="str">
            <v>pcs</v>
          </cell>
          <cell r="M455" t="str">
            <v>83021000</v>
          </cell>
          <cell r="N455">
            <v>1.962</v>
          </cell>
          <cell r="O455" t="str">
            <v>EUR</v>
          </cell>
          <cell r="P455" t="str">
            <v>set</v>
          </cell>
          <cell r="Q455" t="str">
            <v>BP.Fx.40.A.X.BK</v>
          </cell>
          <cell r="R455" t="str">
            <v>TP.X.40.B.X.BK</v>
          </cell>
          <cell r="S455" t="str">
            <v>MT.1Fx.Mount</v>
          </cell>
          <cell r="T455" t="str">
            <v>FP.M.X.X.R.BK</v>
          </cell>
          <cell r="U455" t="str">
            <v>CP.X.X.B.S.BK</v>
          </cell>
          <cell r="V455" t="str">
            <v>FJ.IN.ST.40pg</v>
          </cell>
          <cell r="W455" t="str">
            <v>FJ.Box.ST</v>
          </cell>
          <cell r="X455" t="str">
            <v>FJ.Box.SL</v>
          </cell>
        </row>
        <row r="456">
          <cell r="A456">
            <v>8720681610535</v>
          </cell>
          <cell r="B456" t="str">
            <v>ST.Fx.40.A.R.SS BK</v>
          </cell>
          <cell r="C456" t="str">
            <v>FritsJurgens Set - System Fx 40 mm Class A - round - stainless steel plates+black pivot covers</v>
          </cell>
          <cell r="D456">
            <v>755</v>
          </cell>
          <cell r="E456">
            <v>3.9279999999999999</v>
          </cell>
          <cell r="F456" t="str">
            <v>kg</v>
          </cell>
          <cell r="G456">
            <v>13.4</v>
          </cell>
          <cell r="H456">
            <v>21.8</v>
          </cell>
          <cell r="I456">
            <v>35</v>
          </cell>
          <cell r="J456" t="str">
            <v>cm</v>
          </cell>
          <cell r="K456">
            <v>0</v>
          </cell>
          <cell r="L456" t="str">
            <v>pcs</v>
          </cell>
          <cell r="M456" t="str">
            <v>83021000</v>
          </cell>
          <cell r="N456">
            <v>1.964</v>
          </cell>
          <cell r="O456" t="str">
            <v>EUR</v>
          </cell>
          <cell r="P456" t="str">
            <v>set</v>
          </cell>
          <cell r="Q456" t="str">
            <v>BP.Fx.40.A.X.BK</v>
          </cell>
          <cell r="R456" t="str">
            <v>TP.X.40.B.X.BK</v>
          </cell>
          <cell r="S456" t="str">
            <v>MT.1Fx.Mount</v>
          </cell>
          <cell r="T456" t="str">
            <v>FP.M.X.X.R.SS</v>
          </cell>
          <cell r="U456" t="str">
            <v>CP.X.X.B.S.SS</v>
          </cell>
          <cell r="V456" t="str">
            <v>FJ.IN.ST.40pg</v>
          </cell>
          <cell r="W456" t="str">
            <v>FJ.Box.ST</v>
          </cell>
          <cell r="X456" t="str">
            <v>FJ.Box.SL</v>
          </cell>
        </row>
        <row r="457">
          <cell r="A457">
            <v>8720681610504</v>
          </cell>
          <cell r="B457" t="str">
            <v>ST.Fx.40.A.R.BK SS</v>
          </cell>
          <cell r="C457" t="str">
            <v>FritsJurgens Set - System Fx 40 mm Class A - round - black plates+stainless steel pivot covers</v>
          </cell>
          <cell r="D457">
            <v>764.4</v>
          </cell>
          <cell r="E457">
            <v>3.9260000000000002</v>
          </cell>
          <cell r="F457" t="str">
            <v>kg</v>
          </cell>
          <cell r="G457">
            <v>13.4</v>
          </cell>
          <cell r="H457">
            <v>21.8</v>
          </cell>
          <cell r="I457">
            <v>35</v>
          </cell>
          <cell r="J457" t="str">
            <v>cm</v>
          </cell>
          <cell r="K457">
            <v>0</v>
          </cell>
          <cell r="L457" t="str">
            <v>pcs</v>
          </cell>
          <cell r="M457" t="str">
            <v>83021000</v>
          </cell>
          <cell r="N457">
            <v>1.962</v>
          </cell>
          <cell r="O457" t="str">
            <v>EUR</v>
          </cell>
          <cell r="P457" t="str">
            <v>set</v>
          </cell>
          <cell r="Q457" t="str">
            <v>BP.Fx.40.A.X.SS</v>
          </cell>
          <cell r="R457" t="str">
            <v>TP.X.40.B.X.SS</v>
          </cell>
          <cell r="S457" t="str">
            <v>MT.1Fx.Mount</v>
          </cell>
          <cell r="T457" t="str">
            <v>FP.M.X.X.R.BK</v>
          </cell>
          <cell r="U457" t="str">
            <v>CP.X.X.B.S.BK</v>
          </cell>
          <cell r="V457" t="str">
            <v>FJ.IN.ST.40pg</v>
          </cell>
          <cell r="W457" t="str">
            <v>FJ.Box.ST</v>
          </cell>
          <cell r="X457" t="str">
            <v>FJ.Box.SL</v>
          </cell>
        </row>
        <row r="458">
          <cell r="A458">
            <v>8720681610528</v>
          </cell>
          <cell r="B458" t="str">
            <v>ST.Fx.40.A.R.SS</v>
          </cell>
          <cell r="C458" t="str">
            <v>FritsJurgens Set - System Fx 40 mm Class A - round - stainless steel</v>
          </cell>
          <cell r="D458">
            <v>743.5</v>
          </cell>
          <cell r="E458">
            <v>3.9279999999999999</v>
          </cell>
          <cell r="F458" t="str">
            <v>kg</v>
          </cell>
          <cell r="G458">
            <v>13.4</v>
          </cell>
          <cell r="H458">
            <v>21.8</v>
          </cell>
          <cell r="I458">
            <v>35</v>
          </cell>
          <cell r="J458" t="str">
            <v>cm</v>
          </cell>
          <cell r="K458">
            <v>0</v>
          </cell>
          <cell r="L458" t="str">
            <v>pcs</v>
          </cell>
          <cell r="M458" t="str">
            <v>83021000</v>
          </cell>
          <cell r="N458">
            <v>1.964</v>
          </cell>
          <cell r="O458" t="str">
            <v>EUR</v>
          </cell>
          <cell r="P458" t="str">
            <v>set</v>
          </cell>
          <cell r="Q458" t="str">
            <v>BP.Fx.40.A.X.SS</v>
          </cell>
          <cell r="R458" t="str">
            <v>TP.X.40.B.X.SS</v>
          </cell>
          <cell r="S458" t="str">
            <v>MT.1Fx.Mount</v>
          </cell>
          <cell r="T458" t="str">
            <v>FP.M.X.X.R.SS</v>
          </cell>
          <cell r="U458" t="str">
            <v>CP.X.X.B.S.SS</v>
          </cell>
          <cell r="V458" t="str">
            <v>FJ.IN.ST.40pg</v>
          </cell>
          <cell r="W458" t="str">
            <v>FJ.Box.ST</v>
          </cell>
          <cell r="X458" t="str">
            <v>FJ.Box.SL</v>
          </cell>
        </row>
        <row r="459">
          <cell r="A459">
            <v>8720681610559</v>
          </cell>
          <cell r="B459" t="str">
            <v>ST.Fx.40.A.S.BK</v>
          </cell>
          <cell r="C459" t="str">
            <v>FritsJurgens Set - System Fx 40 mm Class A - squared - black</v>
          </cell>
          <cell r="D459">
            <v>762.3</v>
          </cell>
          <cell r="E459">
            <v>3.8610000000000002</v>
          </cell>
          <cell r="F459" t="str">
            <v>kg</v>
          </cell>
          <cell r="G459">
            <v>13.4</v>
          </cell>
          <cell r="H459">
            <v>21.8</v>
          </cell>
          <cell r="I459">
            <v>35</v>
          </cell>
          <cell r="J459" t="str">
            <v>cm</v>
          </cell>
          <cell r="K459">
            <v>0</v>
          </cell>
          <cell r="L459" t="str">
            <v>pcs</v>
          </cell>
          <cell r="M459" t="str">
            <v>83021000</v>
          </cell>
          <cell r="N459">
            <v>1.891</v>
          </cell>
          <cell r="O459" t="str">
            <v>EUR</v>
          </cell>
          <cell r="P459" t="str">
            <v>set</v>
          </cell>
          <cell r="Q459" t="str">
            <v>BP.Fx.40.A.X.BK</v>
          </cell>
          <cell r="R459" t="str">
            <v>TP.X.40.B.X.BK</v>
          </cell>
          <cell r="S459" t="str">
            <v>MT.1Fx.Mount</v>
          </cell>
          <cell r="T459" t="str">
            <v>FP.M.X.X.S.BK</v>
          </cell>
          <cell r="U459" t="str">
            <v>CP.X.X.B.S.BK</v>
          </cell>
          <cell r="V459" t="str">
            <v>FJ.IN.ST.40pg</v>
          </cell>
          <cell r="W459" t="str">
            <v>FJ.Box.ST</v>
          </cell>
          <cell r="X459" t="str">
            <v>FJ.Box.SL</v>
          </cell>
        </row>
        <row r="460">
          <cell r="A460">
            <v>8720681610580</v>
          </cell>
          <cell r="B460" t="str">
            <v>ST.Fx.40.A.S.SS BK</v>
          </cell>
          <cell r="C460" t="str">
            <v>FritsJurgens Set - System Fx 40 mm Class A - squared - stainless steel plates+black pivot covers</v>
          </cell>
          <cell r="D460">
            <v>742.5</v>
          </cell>
          <cell r="E460">
            <v>3.86</v>
          </cell>
          <cell r="F460" t="str">
            <v>kg</v>
          </cell>
          <cell r="G460">
            <v>13.4</v>
          </cell>
          <cell r="H460">
            <v>21.8</v>
          </cell>
          <cell r="I460">
            <v>35</v>
          </cell>
          <cell r="J460" t="str">
            <v>cm</v>
          </cell>
          <cell r="K460">
            <v>0</v>
          </cell>
          <cell r="L460" t="str">
            <v>pcs</v>
          </cell>
          <cell r="M460" t="str">
            <v>83021000</v>
          </cell>
          <cell r="N460">
            <v>1.89</v>
          </cell>
          <cell r="O460" t="str">
            <v>EUR</v>
          </cell>
          <cell r="P460" t="str">
            <v>set</v>
          </cell>
          <cell r="Q460" t="str">
            <v>BP.Fx.40.A.X.BK</v>
          </cell>
          <cell r="R460" t="str">
            <v>TP.X.40.B.X.BK</v>
          </cell>
          <cell r="S460" t="str">
            <v>MT.1Fx.Mount</v>
          </cell>
          <cell r="T460" t="str">
            <v>FP.M.X.X.S.SS</v>
          </cell>
          <cell r="U460" t="str">
            <v>CP.X.X.B.S.SS</v>
          </cell>
          <cell r="V460" t="str">
            <v>FJ.IN.ST.40pg</v>
          </cell>
          <cell r="W460" t="str">
            <v>FJ.Box.ST</v>
          </cell>
          <cell r="X460" t="str">
            <v>FJ.Box.SL</v>
          </cell>
        </row>
        <row r="461">
          <cell r="A461">
            <v>8720681610566</v>
          </cell>
          <cell r="B461" t="str">
            <v>ST.Fx.40.A.S.BK SS</v>
          </cell>
          <cell r="C461" t="str">
            <v>FritsJurgens Set - System Fx 40 mm Class A - squared - black plates+stainless steel pivot covers</v>
          </cell>
          <cell r="D461">
            <v>750.8</v>
          </cell>
          <cell r="E461">
            <v>3.8610000000000002</v>
          </cell>
          <cell r="F461" t="str">
            <v>kg</v>
          </cell>
          <cell r="G461">
            <v>13.4</v>
          </cell>
          <cell r="H461">
            <v>21.8</v>
          </cell>
          <cell r="I461">
            <v>35</v>
          </cell>
          <cell r="J461" t="str">
            <v>cm</v>
          </cell>
          <cell r="K461">
            <v>0</v>
          </cell>
          <cell r="L461" t="str">
            <v>pcs</v>
          </cell>
          <cell r="M461" t="str">
            <v>83021000</v>
          </cell>
          <cell r="N461">
            <v>1.891</v>
          </cell>
          <cell r="O461" t="str">
            <v>EUR</v>
          </cell>
          <cell r="P461" t="str">
            <v>set</v>
          </cell>
          <cell r="Q461" t="str">
            <v>BP.Fx.40.A.X.SS</v>
          </cell>
          <cell r="R461" t="str">
            <v>TP.X.40.B.X.SS</v>
          </cell>
          <cell r="S461" t="str">
            <v>MT.1Fx.Mount</v>
          </cell>
          <cell r="T461" t="str">
            <v>FP.M.X.X.S.BK</v>
          </cell>
          <cell r="U461" t="str">
            <v>CP.X.X.B.S.BK</v>
          </cell>
          <cell r="V461" t="str">
            <v>FJ.IN.ST.40pg</v>
          </cell>
          <cell r="W461" t="str">
            <v>FJ.Box.ST</v>
          </cell>
          <cell r="X461" t="str">
            <v>FJ.Box.SL</v>
          </cell>
        </row>
        <row r="462">
          <cell r="A462">
            <v>8720681610573</v>
          </cell>
          <cell r="B462" t="str">
            <v>ST.Fx.40.A.S.SS</v>
          </cell>
          <cell r="C462" t="str">
            <v>FritsJurgens Set - System Fx 40 mm Class A - squared - stainless steel</v>
          </cell>
          <cell r="D462">
            <v>731</v>
          </cell>
          <cell r="E462">
            <v>3.86</v>
          </cell>
          <cell r="F462" t="str">
            <v>kg</v>
          </cell>
          <cell r="G462">
            <v>13.4</v>
          </cell>
          <cell r="H462">
            <v>21.8</v>
          </cell>
          <cell r="I462">
            <v>35</v>
          </cell>
          <cell r="J462" t="str">
            <v>cm</v>
          </cell>
          <cell r="K462">
            <v>0</v>
          </cell>
          <cell r="L462" t="str">
            <v>pcs</v>
          </cell>
          <cell r="M462" t="str">
            <v>83021000</v>
          </cell>
          <cell r="N462">
            <v>1.89</v>
          </cell>
          <cell r="O462" t="str">
            <v>EUR</v>
          </cell>
          <cell r="P462" t="str">
            <v>set</v>
          </cell>
          <cell r="Q462" t="str">
            <v>BP.Fx.40.A.X.SS</v>
          </cell>
          <cell r="R462" t="str">
            <v>TP.X.40.B.X.SS</v>
          </cell>
          <cell r="S462" t="str">
            <v>MT.1Fx.Mount</v>
          </cell>
          <cell r="T462" t="str">
            <v>FP.M.X.X.S.SS</v>
          </cell>
          <cell r="U462" t="str">
            <v>CP.X.X.B.S.SS</v>
          </cell>
          <cell r="V462" t="str">
            <v>FJ.IN.ST.40pg</v>
          </cell>
          <cell r="W462" t="str">
            <v>FJ.Box.ST</v>
          </cell>
          <cell r="X462" t="str">
            <v>FJ.Box.SL</v>
          </cell>
        </row>
        <row r="463">
          <cell r="A463">
            <v>8720681610443</v>
          </cell>
          <cell r="B463" t="str">
            <v>ST.Fx.40.A.FR.SS BK</v>
          </cell>
          <cell r="C463" t="str">
            <v>FritsJurgens Set - System Fx 40 mm Class A - Flush rounded - stainless steel plates+black pivot covers</v>
          </cell>
          <cell r="D463">
            <v>742.5</v>
          </cell>
          <cell r="E463">
            <v>3.823</v>
          </cell>
          <cell r="F463" t="str">
            <v>kg</v>
          </cell>
          <cell r="G463">
            <v>13.4</v>
          </cell>
          <cell r="H463">
            <v>21.8</v>
          </cell>
          <cell r="I463">
            <v>35</v>
          </cell>
          <cell r="J463" t="str">
            <v>cm</v>
          </cell>
          <cell r="K463">
            <v>0</v>
          </cell>
          <cell r="L463" t="str">
            <v>pcs</v>
          </cell>
          <cell r="M463" t="str">
            <v>83021000</v>
          </cell>
          <cell r="N463">
            <v>1.869</v>
          </cell>
          <cell r="O463" t="str">
            <v>EUR</v>
          </cell>
          <cell r="P463" t="str">
            <v>set</v>
          </cell>
          <cell r="Q463" t="str">
            <v>BP.Fx.40.A.X.BK</v>
          </cell>
          <cell r="R463" t="str">
            <v>TP.X.40.B.X.BK</v>
          </cell>
          <cell r="S463" t="str">
            <v>MT.1Fx.Mount</v>
          </cell>
          <cell r="T463" t="str">
            <v>FP.M.X.X.FR.SS</v>
          </cell>
          <cell r="U463" t="str">
            <v>CP.X.X.B.S.SS</v>
          </cell>
          <cell r="V463" t="str">
            <v>FJ.IN.ST.32pg</v>
          </cell>
          <cell r="W463" t="str">
            <v>FJ.Box.ST</v>
          </cell>
          <cell r="X463" t="str">
            <v>FJ.Box.SL</v>
          </cell>
        </row>
        <row r="464">
          <cell r="A464">
            <v>8720681610436</v>
          </cell>
          <cell r="B464" t="str">
            <v>ST.Fx.40.A.FR.SS</v>
          </cell>
          <cell r="C464" t="str">
            <v>FritsJurgens Set - System Fx 40 mm Class A - Flush rounded - stainless steel</v>
          </cell>
          <cell r="D464">
            <v>731</v>
          </cell>
          <cell r="E464">
            <v>3.823</v>
          </cell>
          <cell r="F464" t="str">
            <v>kg</v>
          </cell>
          <cell r="G464">
            <v>13.4</v>
          </cell>
          <cell r="H464">
            <v>21.8</v>
          </cell>
          <cell r="I464">
            <v>35</v>
          </cell>
          <cell r="J464" t="str">
            <v>cm</v>
          </cell>
          <cell r="K464">
            <v>0</v>
          </cell>
          <cell r="L464" t="str">
            <v>pcs</v>
          </cell>
          <cell r="M464" t="str">
            <v>83021000</v>
          </cell>
          <cell r="N464">
            <v>1.869</v>
          </cell>
          <cell r="O464" t="str">
            <v>EUR</v>
          </cell>
          <cell r="P464" t="str">
            <v>set</v>
          </cell>
          <cell r="Q464" t="str">
            <v>BP.Fx.40.A.X.SS</v>
          </cell>
          <cell r="R464" t="str">
            <v>TP.X.40.B.X.SS</v>
          </cell>
          <cell r="S464" t="str">
            <v>MT.1Fx.Mount</v>
          </cell>
          <cell r="T464" t="str">
            <v>FP.M.X.X.FR.SS</v>
          </cell>
          <cell r="U464" t="str">
            <v>CP.X.X.B.S.SS</v>
          </cell>
          <cell r="V464" t="str">
            <v>FJ.IN.ST.32pg</v>
          </cell>
          <cell r="W464" t="str">
            <v>FJ.Box.ST</v>
          </cell>
          <cell r="X464" t="str">
            <v>FJ.Box.SL</v>
          </cell>
        </row>
        <row r="465">
          <cell r="A465">
            <v>8720681610467</v>
          </cell>
          <cell r="B465" t="str">
            <v>ST.Fx.40.A.FS.SS BK</v>
          </cell>
          <cell r="C465" t="str">
            <v>FritsJurgens Set - System Fx 40 mm Class A - Flush squared - stainless steel plates+black pivot covers</v>
          </cell>
          <cell r="D465">
            <v>742.5</v>
          </cell>
          <cell r="E465">
            <v>3.8260000000000001</v>
          </cell>
          <cell r="F465" t="str">
            <v>kg</v>
          </cell>
          <cell r="G465">
            <v>13.4</v>
          </cell>
          <cell r="H465">
            <v>21.8</v>
          </cell>
          <cell r="I465">
            <v>35</v>
          </cell>
          <cell r="J465" t="str">
            <v>cm</v>
          </cell>
          <cell r="K465">
            <v>0</v>
          </cell>
          <cell r="L465" t="str">
            <v>pcs</v>
          </cell>
          <cell r="M465" t="str">
            <v>83021000</v>
          </cell>
          <cell r="N465">
            <v>1.8720000000000001</v>
          </cell>
          <cell r="O465" t="str">
            <v>EUR</v>
          </cell>
          <cell r="P465" t="str">
            <v>set</v>
          </cell>
          <cell r="Q465" t="str">
            <v>BP.Fx.40.A.X.BK</v>
          </cell>
          <cell r="R465" t="str">
            <v>TP.X.40.B.X.BK</v>
          </cell>
          <cell r="S465" t="str">
            <v>MT.1Fx.Mount</v>
          </cell>
          <cell r="T465" t="str">
            <v>FP.M.X.X.FS.SS</v>
          </cell>
          <cell r="U465" t="str">
            <v>CP.X.X.B.S.SS</v>
          </cell>
          <cell r="V465" t="str">
            <v>FJ.IN.ST.32pg</v>
          </cell>
          <cell r="W465" t="str">
            <v>FJ.Box.ST</v>
          </cell>
          <cell r="X465" t="str">
            <v>FJ.Box.SL</v>
          </cell>
        </row>
        <row r="466">
          <cell r="A466">
            <v>8720681610450</v>
          </cell>
          <cell r="B466" t="str">
            <v>ST.Fx.40.A.FS.SS</v>
          </cell>
          <cell r="C466" t="str">
            <v>FritsJurgens Set - System Fx 40 mm Class A - Flush squared - stainless steel</v>
          </cell>
          <cell r="D466">
            <v>731</v>
          </cell>
          <cell r="E466">
            <v>3.8260000000000001</v>
          </cell>
          <cell r="F466" t="str">
            <v>kg</v>
          </cell>
          <cell r="G466">
            <v>13.4</v>
          </cell>
          <cell r="H466">
            <v>21.8</v>
          </cell>
          <cell r="I466">
            <v>35</v>
          </cell>
          <cell r="J466" t="str">
            <v>cm</v>
          </cell>
          <cell r="K466">
            <v>0</v>
          </cell>
          <cell r="L466" t="str">
            <v>pcs</v>
          </cell>
          <cell r="M466" t="str">
            <v>83021000</v>
          </cell>
          <cell r="N466">
            <v>1.8720000000000001</v>
          </cell>
          <cell r="O466" t="str">
            <v>EUR</v>
          </cell>
          <cell r="P466" t="str">
            <v>set</v>
          </cell>
          <cell r="Q466" t="str">
            <v>BP.Fx.40.A.X.SS</v>
          </cell>
          <cell r="R466" t="str">
            <v>TP.X.40.B.X.SS</v>
          </cell>
          <cell r="S466" t="str">
            <v>MT.1Fx.Mount</v>
          </cell>
          <cell r="T466" t="str">
            <v>FP.M.X.X.FS.SS</v>
          </cell>
          <cell r="U466" t="str">
            <v>CP.X.X.B.S.SS</v>
          </cell>
          <cell r="V466" t="str">
            <v>FJ.IN.ST.32pg</v>
          </cell>
          <cell r="W466" t="str">
            <v>FJ.Box.ST</v>
          </cell>
          <cell r="X466" t="str">
            <v>FJ.Box.SL</v>
          </cell>
        </row>
        <row r="467">
          <cell r="A467">
            <v>8720681613192</v>
          </cell>
          <cell r="B467" t="str">
            <v>ST.Fx.40.C.R.BK</v>
          </cell>
          <cell r="C467" t="str">
            <v>FritsJurgens Set - System Fx 40 mm Class C - round - black</v>
          </cell>
          <cell r="D467">
            <v>893.3</v>
          </cell>
          <cell r="E467">
            <v>3.9140000000000001</v>
          </cell>
          <cell r="F467" t="str">
            <v>kg</v>
          </cell>
          <cell r="G467">
            <v>13.4</v>
          </cell>
          <cell r="H467">
            <v>21.8</v>
          </cell>
          <cell r="I467">
            <v>35</v>
          </cell>
          <cell r="J467" t="str">
            <v>cm</v>
          </cell>
          <cell r="K467">
            <v>0</v>
          </cell>
          <cell r="L467" t="str">
            <v>pcs</v>
          </cell>
          <cell r="M467" t="str">
            <v>83021000</v>
          </cell>
          <cell r="N467">
            <v>1.95</v>
          </cell>
          <cell r="O467" t="str">
            <v>EUR</v>
          </cell>
          <cell r="P467" t="str">
            <v>set</v>
          </cell>
          <cell r="Q467" t="str">
            <v>BP.Fx.40.C.X.BK</v>
          </cell>
          <cell r="R467" t="str">
            <v>TP.X.40.G.X.BK</v>
          </cell>
          <cell r="S467" t="str">
            <v>MT.1Fx.Mount</v>
          </cell>
          <cell r="T467" t="str">
            <v>FP.M.X.X.R.BK</v>
          </cell>
          <cell r="U467" t="str">
            <v>CP.X.X.G.S.BK</v>
          </cell>
          <cell r="V467" t="str">
            <v>FJ.IN.ST.40pg</v>
          </cell>
          <cell r="W467" t="str">
            <v>FJ.Box.ST</v>
          </cell>
          <cell r="X467" t="str">
            <v>FJ.Box.SL</v>
          </cell>
        </row>
        <row r="468">
          <cell r="A468">
            <v>8720681613222</v>
          </cell>
          <cell r="B468" t="str">
            <v>ST.Fx.40.C.R.SS BK</v>
          </cell>
          <cell r="C468" t="str">
            <v>FritsJurgens Set - System Fx 40 mm Class C - round - stainless steel plates+black pivot covers</v>
          </cell>
          <cell r="D468">
            <v>872.5</v>
          </cell>
          <cell r="E468">
            <v>3.9169999999999998</v>
          </cell>
          <cell r="F468" t="str">
            <v>kg</v>
          </cell>
          <cell r="G468">
            <v>13.4</v>
          </cell>
          <cell r="H468">
            <v>21.8</v>
          </cell>
          <cell r="I468">
            <v>35</v>
          </cell>
          <cell r="J468" t="str">
            <v>cm</v>
          </cell>
          <cell r="K468">
            <v>0</v>
          </cell>
          <cell r="L468" t="str">
            <v>pcs</v>
          </cell>
          <cell r="M468" t="str">
            <v>83021000</v>
          </cell>
          <cell r="N468">
            <v>1.9530000000000001</v>
          </cell>
          <cell r="O468" t="str">
            <v>EUR</v>
          </cell>
          <cell r="P468" t="str">
            <v>set</v>
          </cell>
          <cell r="Q468" t="str">
            <v>BP.Fx.40.C.X.BK</v>
          </cell>
          <cell r="R468" t="str">
            <v>TP.X.40.G.X.BK</v>
          </cell>
          <cell r="S468" t="str">
            <v>MT.1Fx.Mount</v>
          </cell>
          <cell r="T468" t="str">
            <v>FP.M.X.X.R.SS</v>
          </cell>
          <cell r="U468" t="str">
            <v>CP.X.X.G.S.SS</v>
          </cell>
          <cell r="V468" t="str">
            <v>FJ.IN.ST.40pg</v>
          </cell>
          <cell r="W468" t="str">
            <v>FJ.Box.ST</v>
          </cell>
          <cell r="X468" t="str">
            <v>FJ.Box.SL</v>
          </cell>
        </row>
        <row r="469">
          <cell r="A469">
            <v>8720681613208</v>
          </cell>
          <cell r="B469" t="str">
            <v>ST.Fx.40.C.R.BK SS</v>
          </cell>
          <cell r="C469" t="str">
            <v>FritsJurgens Set - System Fx 40 mm Class C - round - black plates+stainless steel pivot covers</v>
          </cell>
          <cell r="D469">
            <v>882.3</v>
          </cell>
          <cell r="E469">
            <v>3.9140000000000001</v>
          </cell>
          <cell r="F469" t="str">
            <v>kg</v>
          </cell>
          <cell r="G469">
            <v>13.4</v>
          </cell>
          <cell r="H469">
            <v>21.8</v>
          </cell>
          <cell r="I469">
            <v>35</v>
          </cell>
          <cell r="J469" t="str">
            <v>cm</v>
          </cell>
          <cell r="K469">
            <v>0</v>
          </cell>
          <cell r="L469" t="str">
            <v>pcs</v>
          </cell>
          <cell r="M469" t="str">
            <v>83021000</v>
          </cell>
          <cell r="N469">
            <v>1.95</v>
          </cell>
          <cell r="O469" t="str">
            <v>EUR</v>
          </cell>
          <cell r="P469" t="str">
            <v>set</v>
          </cell>
          <cell r="Q469" t="str">
            <v>BP.Fx.40.C.X.SS</v>
          </cell>
          <cell r="R469" t="str">
            <v>TP.X.40.G.X.SS</v>
          </cell>
          <cell r="S469" t="str">
            <v>MT.1Fx.Mount</v>
          </cell>
          <cell r="T469" t="str">
            <v>FP.M.X.X.R.BK</v>
          </cell>
          <cell r="U469" t="str">
            <v>CP.X.X.G.S.BK</v>
          </cell>
          <cell r="V469" t="str">
            <v>FJ.IN.ST.40pg</v>
          </cell>
          <cell r="W469" t="str">
            <v>FJ.Box.ST</v>
          </cell>
          <cell r="X469" t="str">
            <v>FJ.Box.SL</v>
          </cell>
        </row>
        <row r="470">
          <cell r="A470">
            <v>8720681613215</v>
          </cell>
          <cell r="B470" t="str">
            <v>ST.Fx.40.C.R.SS</v>
          </cell>
          <cell r="C470" t="str">
            <v>FritsJurgens Set - System Fx 40 mm Class C - round - stainless steel</v>
          </cell>
          <cell r="D470">
            <v>861.5</v>
          </cell>
          <cell r="E470">
            <v>3.9169999999999998</v>
          </cell>
          <cell r="F470" t="str">
            <v>kg</v>
          </cell>
          <cell r="G470">
            <v>13.4</v>
          </cell>
          <cell r="H470">
            <v>21.8</v>
          </cell>
          <cell r="I470">
            <v>35</v>
          </cell>
          <cell r="J470" t="str">
            <v>cm</v>
          </cell>
          <cell r="K470">
            <v>0</v>
          </cell>
          <cell r="L470" t="str">
            <v>pcs</v>
          </cell>
          <cell r="M470" t="str">
            <v>83021000</v>
          </cell>
          <cell r="N470">
            <v>1.9530000000000001</v>
          </cell>
          <cell r="O470" t="str">
            <v>EUR</v>
          </cell>
          <cell r="P470" t="str">
            <v>set</v>
          </cell>
          <cell r="Q470" t="str">
            <v>BP.Fx.40.C.X.SS</v>
          </cell>
          <cell r="R470" t="str">
            <v>TP.X.40.G.X.SS</v>
          </cell>
          <cell r="S470" t="str">
            <v>MT.1Fx.Mount</v>
          </cell>
          <cell r="T470" t="str">
            <v>FP.M.X.X.R.SS</v>
          </cell>
          <cell r="U470" t="str">
            <v>CP.X.X.G.S.SS</v>
          </cell>
          <cell r="V470" t="str">
            <v>FJ.IN.ST.40pg</v>
          </cell>
          <cell r="W470" t="str">
            <v>FJ.Box.ST</v>
          </cell>
          <cell r="X470" t="str">
            <v>FJ.Box.SL</v>
          </cell>
        </row>
        <row r="471">
          <cell r="A471">
            <v>8720681613253</v>
          </cell>
          <cell r="B471" t="str">
            <v>ST.Fx.40.C.S.BK</v>
          </cell>
          <cell r="C471" t="str">
            <v>FritsJurgens Set - System Fx 40 mm Class C - squared - black</v>
          </cell>
          <cell r="D471">
            <v>879.7</v>
          </cell>
          <cell r="E471">
            <v>3.8490000000000002</v>
          </cell>
          <cell r="F471" t="str">
            <v>kg</v>
          </cell>
          <cell r="G471">
            <v>13.4</v>
          </cell>
          <cell r="H471">
            <v>21.8</v>
          </cell>
          <cell r="I471">
            <v>35</v>
          </cell>
          <cell r="J471" t="str">
            <v>cm</v>
          </cell>
          <cell r="K471">
            <v>0</v>
          </cell>
          <cell r="L471" t="str">
            <v>pcs</v>
          </cell>
          <cell r="M471" t="str">
            <v>83021000</v>
          </cell>
          <cell r="N471">
            <v>1.879</v>
          </cell>
          <cell r="O471" t="str">
            <v>EUR</v>
          </cell>
          <cell r="P471" t="str">
            <v>set</v>
          </cell>
          <cell r="Q471" t="str">
            <v>BP.Fx.40.C.X.BK</v>
          </cell>
          <cell r="R471" t="str">
            <v>TP.X.40.G.X.BK</v>
          </cell>
          <cell r="S471" t="str">
            <v>MT.1Fx.Mount</v>
          </cell>
          <cell r="T471" t="str">
            <v>FP.M.X.X.S.BK</v>
          </cell>
          <cell r="U471" t="str">
            <v>CP.X.X.G.S.BK</v>
          </cell>
          <cell r="V471" t="str">
            <v>FJ.IN.ST.40pg</v>
          </cell>
          <cell r="W471" t="str">
            <v>FJ.Box.ST</v>
          </cell>
          <cell r="X471" t="str">
            <v>FJ.Box.SL</v>
          </cell>
        </row>
        <row r="472">
          <cell r="A472">
            <v>8720681613307</v>
          </cell>
          <cell r="B472" t="str">
            <v>ST.Fx.40.C.S.SS BK</v>
          </cell>
          <cell r="C472" t="str">
            <v>FritsJurgens Set - System Fx 40 mm Class C - squared - stainless steel plates+black pivot covers</v>
          </cell>
          <cell r="D472">
            <v>860</v>
          </cell>
          <cell r="E472">
            <v>3.8490000000000002</v>
          </cell>
          <cell r="F472" t="str">
            <v>kg</v>
          </cell>
          <cell r="G472">
            <v>13.4</v>
          </cell>
          <cell r="H472">
            <v>21.8</v>
          </cell>
          <cell r="I472">
            <v>35</v>
          </cell>
          <cell r="J472" t="str">
            <v>cm</v>
          </cell>
          <cell r="K472">
            <v>0</v>
          </cell>
          <cell r="L472" t="str">
            <v>pcs</v>
          </cell>
          <cell r="M472" t="str">
            <v>83021000</v>
          </cell>
          <cell r="N472">
            <v>1.879</v>
          </cell>
          <cell r="O472" t="str">
            <v>EUR</v>
          </cell>
          <cell r="P472" t="str">
            <v>set</v>
          </cell>
          <cell r="Q472" t="str">
            <v>BP.Fx.40.C.X.BK</v>
          </cell>
          <cell r="R472" t="str">
            <v>TP.X.40.G.X.BK</v>
          </cell>
          <cell r="S472" t="str">
            <v>MT.1Fx.Mount</v>
          </cell>
          <cell r="T472" t="str">
            <v>FP.M.X.X.S.SS</v>
          </cell>
          <cell r="U472" t="str">
            <v>CP.X.X.G.S.SS</v>
          </cell>
          <cell r="V472" t="str">
            <v>FJ.IN.ST.40pg</v>
          </cell>
          <cell r="W472" t="str">
            <v>FJ.Box.ST</v>
          </cell>
          <cell r="X472" t="str">
            <v>FJ.Box.SL</v>
          </cell>
        </row>
        <row r="473">
          <cell r="A473">
            <v>8720681613260</v>
          </cell>
          <cell r="B473" t="str">
            <v>ST.Fx.40.C.S.BK SS</v>
          </cell>
          <cell r="C473" t="str">
            <v>FritsJurgens Set - System Fx 40 mm Class C - squared - black plates+stainless steel pivot covers</v>
          </cell>
          <cell r="D473">
            <v>868.7</v>
          </cell>
          <cell r="E473">
            <v>3.8490000000000002</v>
          </cell>
          <cell r="F473" t="str">
            <v>kg</v>
          </cell>
          <cell r="G473">
            <v>13.4</v>
          </cell>
          <cell r="H473">
            <v>21.8</v>
          </cell>
          <cell r="I473">
            <v>35</v>
          </cell>
          <cell r="J473" t="str">
            <v>cm</v>
          </cell>
          <cell r="K473">
            <v>0</v>
          </cell>
          <cell r="L473" t="str">
            <v>pcs</v>
          </cell>
          <cell r="M473" t="str">
            <v>83021000</v>
          </cell>
          <cell r="N473">
            <v>1.879</v>
          </cell>
          <cell r="O473" t="str">
            <v>EUR</v>
          </cell>
          <cell r="P473" t="str">
            <v>set</v>
          </cell>
          <cell r="Q473" t="str">
            <v>BP.Fx.40.C.X.SS</v>
          </cell>
          <cell r="R473" t="str">
            <v>TP.X.40.G.X.SS</v>
          </cell>
          <cell r="S473" t="str">
            <v>MT.1Fx.Mount</v>
          </cell>
          <cell r="T473" t="str">
            <v>FP.M.X.X.S.BK</v>
          </cell>
          <cell r="U473" t="str">
            <v>CP.X.X.G.S.BK</v>
          </cell>
          <cell r="V473" t="str">
            <v>FJ.IN.ST.40pg</v>
          </cell>
          <cell r="W473" t="str">
            <v>FJ.Box.ST</v>
          </cell>
          <cell r="X473" t="str">
            <v>FJ.Box.SL</v>
          </cell>
        </row>
        <row r="474">
          <cell r="A474">
            <v>8720681613291</v>
          </cell>
          <cell r="B474" t="str">
            <v>ST.Fx.40.C.S.SS</v>
          </cell>
          <cell r="C474" t="str">
            <v>FritsJurgens Set - System Fx 40 mm Class C - squared - stainless steel</v>
          </cell>
          <cell r="D474">
            <v>849</v>
          </cell>
          <cell r="E474">
            <v>3.8490000000000002</v>
          </cell>
          <cell r="F474" t="str">
            <v>kg</v>
          </cell>
          <cell r="G474">
            <v>13.4</v>
          </cell>
          <cell r="H474">
            <v>21.8</v>
          </cell>
          <cell r="I474">
            <v>35</v>
          </cell>
          <cell r="J474" t="str">
            <v>cm</v>
          </cell>
          <cell r="K474">
            <v>0</v>
          </cell>
          <cell r="L474" t="str">
            <v>pcs</v>
          </cell>
          <cell r="M474" t="str">
            <v>83021000</v>
          </cell>
          <cell r="N474">
            <v>1.879</v>
          </cell>
          <cell r="O474" t="str">
            <v>EUR</v>
          </cell>
          <cell r="P474" t="str">
            <v>set</v>
          </cell>
          <cell r="Q474" t="str">
            <v>BP.Fx.40.C.X.SS</v>
          </cell>
          <cell r="R474" t="str">
            <v>TP.X.40.G.X.SS</v>
          </cell>
          <cell r="S474" t="str">
            <v>MT.1Fx.Mount</v>
          </cell>
          <cell r="T474" t="str">
            <v>FP.M.X.X.S.SS</v>
          </cell>
          <cell r="U474" t="str">
            <v>CP.X.X.G.S.SS</v>
          </cell>
          <cell r="V474" t="str">
            <v>FJ.IN.ST.40pg</v>
          </cell>
          <cell r="W474" t="str">
            <v>FJ.Box.ST</v>
          </cell>
          <cell r="X474" t="str">
            <v>FJ.Box.SL</v>
          </cell>
        </row>
        <row r="475">
          <cell r="A475">
            <v>8720681613161</v>
          </cell>
          <cell r="B475" t="str">
            <v>ST.Fx.40.C.FR.SS BK</v>
          </cell>
          <cell r="C475" t="str">
            <v>FritsJurgens Set - System Fx 40 mm Class C - Flush rounded - stainless steel plates+black pivot covers</v>
          </cell>
          <cell r="D475">
            <v>860</v>
          </cell>
          <cell r="E475">
            <v>3.8119999999999998</v>
          </cell>
          <cell r="F475" t="str">
            <v>kg</v>
          </cell>
          <cell r="G475">
            <v>13.4</v>
          </cell>
          <cell r="H475">
            <v>21.8</v>
          </cell>
          <cell r="I475">
            <v>35</v>
          </cell>
          <cell r="J475" t="str">
            <v>cm</v>
          </cell>
          <cell r="K475">
            <v>0</v>
          </cell>
          <cell r="L475" t="str">
            <v>pcs</v>
          </cell>
          <cell r="M475" t="str">
            <v>83021000</v>
          </cell>
          <cell r="N475">
            <v>1.8580000000000001</v>
          </cell>
          <cell r="O475" t="str">
            <v>EUR</v>
          </cell>
          <cell r="P475" t="str">
            <v>set</v>
          </cell>
          <cell r="Q475" t="str">
            <v>BP.Fx.40.C.X.BK</v>
          </cell>
          <cell r="R475" t="str">
            <v>TP.X.40.G.X.BK</v>
          </cell>
          <cell r="S475" t="str">
            <v>MT.1Fx.Mount</v>
          </cell>
          <cell r="T475" t="str">
            <v>FP.M.X.X.FR.SS</v>
          </cell>
          <cell r="U475" t="str">
            <v>CP.X.X.G.S.SS</v>
          </cell>
          <cell r="V475" t="str">
            <v>FJ.IN.ST.32pg</v>
          </cell>
          <cell r="W475" t="str">
            <v>FJ.Box.ST</v>
          </cell>
          <cell r="X475" t="str">
            <v>FJ.Box.SL</v>
          </cell>
        </row>
        <row r="476">
          <cell r="A476">
            <v>8720681613154</v>
          </cell>
          <cell r="B476" t="str">
            <v>ST.Fx.40.C.FR.SS</v>
          </cell>
          <cell r="C476" t="str">
            <v>FritsJurgens Set - System Fx 40 mm Class C - Flush rounded - stainless steel</v>
          </cell>
          <cell r="D476">
            <v>849</v>
          </cell>
          <cell r="E476">
            <v>3.8119999999999998</v>
          </cell>
          <cell r="F476" t="str">
            <v>kg</v>
          </cell>
          <cell r="G476">
            <v>13.4</v>
          </cell>
          <cell r="H476">
            <v>21.8</v>
          </cell>
          <cell r="I476">
            <v>35</v>
          </cell>
          <cell r="J476" t="str">
            <v>cm</v>
          </cell>
          <cell r="K476">
            <v>0</v>
          </cell>
          <cell r="L476" t="str">
            <v>pcs</v>
          </cell>
          <cell r="M476" t="str">
            <v>83021000</v>
          </cell>
          <cell r="N476">
            <v>1.8580000000000001</v>
          </cell>
          <cell r="O476" t="str">
            <v>EUR</v>
          </cell>
          <cell r="P476" t="str">
            <v>set</v>
          </cell>
          <cell r="Q476" t="str">
            <v>BP.Fx.40.C.X.SS</v>
          </cell>
          <cell r="R476" t="str">
            <v>TP.X.40.G.X.SS</v>
          </cell>
          <cell r="S476" t="str">
            <v>MT.1Fx.Mount</v>
          </cell>
          <cell r="T476" t="str">
            <v>FP.M.X.X.FR.SS</v>
          </cell>
          <cell r="U476" t="str">
            <v>CP.X.X.G.S.SS</v>
          </cell>
          <cell r="V476" t="str">
            <v>FJ.IN.ST.32pg</v>
          </cell>
          <cell r="W476" t="str">
            <v>FJ.Box.ST</v>
          </cell>
          <cell r="X476" t="str">
            <v>FJ.Box.SL</v>
          </cell>
        </row>
        <row r="477">
          <cell r="A477">
            <v>8720681613185</v>
          </cell>
          <cell r="B477" t="str">
            <v>ST.Fx.40.C.FS.SS BK</v>
          </cell>
          <cell r="C477" t="str">
            <v>FritsJurgens Set - System Fx 40 mm Class C - Flush squared - stainless steel plates+black pivot covers</v>
          </cell>
          <cell r="D477">
            <v>860</v>
          </cell>
          <cell r="E477">
            <v>3.8149999999999999</v>
          </cell>
          <cell r="F477" t="str">
            <v>kg</v>
          </cell>
          <cell r="G477">
            <v>13.4</v>
          </cell>
          <cell r="H477">
            <v>21.8</v>
          </cell>
          <cell r="I477">
            <v>35</v>
          </cell>
          <cell r="J477" t="str">
            <v>cm</v>
          </cell>
          <cell r="K477">
            <v>0</v>
          </cell>
          <cell r="L477" t="str">
            <v>pcs</v>
          </cell>
          <cell r="M477" t="str">
            <v>83021000</v>
          </cell>
          <cell r="N477">
            <v>1.861</v>
          </cell>
          <cell r="O477" t="str">
            <v>EUR</v>
          </cell>
          <cell r="P477" t="str">
            <v>set</v>
          </cell>
          <cell r="Q477" t="str">
            <v>BP.Fx.40.C.X.BK</v>
          </cell>
          <cell r="R477" t="str">
            <v>TP.X.40.G.X.BK</v>
          </cell>
          <cell r="S477" t="str">
            <v>MT.1Fx.Mount</v>
          </cell>
          <cell r="T477" t="str">
            <v>FP.M.X.X.FS.SS</v>
          </cell>
          <cell r="U477" t="str">
            <v>CP.X.X.G.S.SS</v>
          </cell>
          <cell r="V477" t="str">
            <v>FJ.IN.ST.32pg</v>
          </cell>
          <cell r="W477" t="str">
            <v>FJ.Box.ST</v>
          </cell>
          <cell r="X477" t="str">
            <v>FJ.Box.SL</v>
          </cell>
        </row>
        <row r="478">
          <cell r="A478">
            <v>8720681613178</v>
          </cell>
          <cell r="B478" t="str">
            <v>ST.Fx.40.C.FS.SS</v>
          </cell>
          <cell r="C478" t="str">
            <v>FritsJurgens Set - System Fx 40 mm Class C - Flush squared - stainless steel</v>
          </cell>
          <cell r="D478">
            <v>849</v>
          </cell>
          <cell r="E478">
            <v>3.8149999999999999</v>
          </cell>
          <cell r="F478" t="str">
            <v>kg</v>
          </cell>
          <cell r="G478">
            <v>13.4</v>
          </cell>
          <cell r="H478">
            <v>21.8</v>
          </cell>
          <cell r="I478">
            <v>35</v>
          </cell>
          <cell r="J478" t="str">
            <v>cm</v>
          </cell>
          <cell r="K478">
            <v>0</v>
          </cell>
          <cell r="L478" t="str">
            <v>pcs</v>
          </cell>
          <cell r="M478" t="str">
            <v>83021000</v>
          </cell>
          <cell r="N478">
            <v>1.861</v>
          </cell>
          <cell r="O478" t="str">
            <v>EUR</v>
          </cell>
          <cell r="P478" t="str">
            <v>set</v>
          </cell>
          <cell r="Q478" t="str">
            <v>BP.Fx.40.C.X.SS</v>
          </cell>
          <cell r="R478" t="str">
            <v>TP.X.40.G.X.SS</v>
          </cell>
          <cell r="S478" t="str">
            <v>MT.1Fx.Mount</v>
          </cell>
          <cell r="T478" t="str">
            <v>FP.M.X.X.FS.SS</v>
          </cell>
          <cell r="U478" t="str">
            <v>CP.X.X.G.S.SS</v>
          </cell>
          <cell r="V478" t="str">
            <v>FJ.IN.ST.32pg</v>
          </cell>
          <cell r="W478" t="str">
            <v>FJ.Box.ST</v>
          </cell>
          <cell r="X478" t="str">
            <v>FJ.Box.SL</v>
          </cell>
        </row>
        <row r="479">
          <cell r="A479">
            <v>8720681607184</v>
          </cell>
          <cell r="B479" t="str">
            <v>ST.Fx.70.A G.R.BK</v>
          </cell>
          <cell r="C479" t="str">
            <v>FritsJurgens Set - System Fx 70 mm Class A (+TP.G) - round - black</v>
          </cell>
          <cell r="D479">
            <v>800.9</v>
          </cell>
          <cell r="E479">
            <v>3.81</v>
          </cell>
          <cell r="F479" t="str">
            <v>kg</v>
          </cell>
          <cell r="G479">
            <v>13.4</v>
          </cell>
          <cell r="H479">
            <v>21.8</v>
          </cell>
          <cell r="I479">
            <v>35</v>
          </cell>
          <cell r="J479" t="str">
            <v>cm</v>
          </cell>
          <cell r="K479">
            <v>0</v>
          </cell>
          <cell r="L479" t="str">
            <v>pcs</v>
          </cell>
          <cell r="M479" t="str">
            <v>83021000</v>
          </cell>
          <cell r="N479">
            <v>1.8440000000000001</v>
          </cell>
          <cell r="O479" t="str">
            <v>EUR</v>
          </cell>
          <cell r="P479" t="str">
            <v>set</v>
          </cell>
          <cell r="Q479" t="str">
            <v>BP.Fx.70.A.X.XX</v>
          </cell>
          <cell r="R479" t="str">
            <v>TP.X.70.G.X.XX</v>
          </cell>
          <cell r="S479" t="str">
            <v>MT.1Fx.Mount</v>
          </cell>
          <cell r="T479" t="str">
            <v>FP.M.X.X.R.BK</v>
          </cell>
          <cell r="U479" t="str">
            <v>CP.X.X.G.S.BK</v>
          </cell>
          <cell r="V479" t="str">
            <v>FJ.IN.ST.40pg</v>
          </cell>
          <cell r="W479" t="str">
            <v>FJ.Box.ST</v>
          </cell>
          <cell r="X479" t="str">
            <v>FJ.Box.SL</v>
          </cell>
        </row>
        <row r="480">
          <cell r="A480">
            <v>8720681607313</v>
          </cell>
          <cell r="B480" t="str">
            <v>ST.Fx.70.A G.R.SS</v>
          </cell>
          <cell r="C480" t="str">
            <v>FritsJurgens Set - System Fx 70 mm Class A (+TP.G) - round - stainless steel</v>
          </cell>
          <cell r="D480">
            <v>780.1</v>
          </cell>
          <cell r="E480">
            <v>3.8130000000000002</v>
          </cell>
          <cell r="F480" t="str">
            <v>kg</v>
          </cell>
          <cell r="G480">
            <v>13.4</v>
          </cell>
          <cell r="H480">
            <v>21.8</v>
          </cell>
          <cell r="I480">
            <v>35</v>
          </cell>
          <cell r="J480" t="str">
            <v>cm</v>
          </cell>
          <cell r="K480">
            <v>0</v>
          </cell>
          <cell r="L480" t="str">
            <v>pcs</v>
          </cell>
          <cell r="M480" t="str">
            <v>83021000</v>
          </cell>
          <cell r="N480">
            <v>1.847</v>
          </cell>
          <cell r="O480" t="str">
            <v>EUR</v>
          </cell>
          <cell r="P480" t="str">
            <v>set</v>
          </cell>
          <cell r="Q480" t="str">
            <v>BP.Fx.70.A.X.XX</v>
          </cell>
          <cell r="R480" t="str">
            <v>TP.X.70.G.X.XX</v>
          </cell>
          <cell r="S480" t="str">
            <v>MT.1Fx.Mount</v>
          </cell>
          <cell r="T480" t="str">
            <v>FP.M.X.X.R.SS</v>
          </cell>
          <cell r="U480" t="str">
            <v>CP.X.X.G.S.SS</v>
          </cell>
          <cell r="V480" t="str">
            <v>FJ.IN.ST.40pg</v>
          </cell>
          <cell r="W480" t="str">
            <v>FJ.Box.ST</v>
          </cell>
          <cell r="X480" t="str">
            <v>FJ.Box.SL</v>
          </cell>
        </row>
        <row r="481">
          <cell r="A481">
            <v>8720681610597</v>
          </cell>
          <cell r="B481" t="str">
            <v>ST.Fx.70.A G.S.BK</v>
          </cell>
          <cell r="C481" t="str">
            <v>FritsJurgens Set - System Fx 70 mm Class A (+TP.G) - squared - black</v>
          </cell>
          <cell r="D481">
            <v>787.3</v>
          </cell>
          <cell r="E481">
            <v>3.7450000000000001</v>
          </cell>
          <cell r="F481" t="str">
            <v>kg</v>
          </cell>
          <cell r="G481">
            <v>13.4</v>
          </cell>
          <cell r="H481">
            <v>21.8</v>
          </cell>
          <cell r="I481">
            <v>35</v>
          </cell>
          <cell r="J481" t="str">
            <v>cm</v>
          </cell>
          <cell r="K481">
            <v>0</v>
          </cell>
          <cell r="L481" t="str">
            <v>pcs</v>
          </cell>
          <cell r="M481" t="str">
            <v>83021000</v>
          </cell>
          <cell r="N481">
            <v>1.7729999999999999</v>
          </cell>
          <cell r="O481" t="str">
            <v>EUR</v>
          </cell>
          <cell r="P481" t="str">
            <v>set</v>
          </cell>
          <cell r="Q481" t="str">
            <v>BP.Fx.70.A.X.XX</v>
          </cell>
          <cell r="R481" t="str">
            <v>TP.X.70.G.X.XX</v>
          </cell>
          <cell r="S481" t="str">
            <v>MT.1Fx.Mount</v>
          </cell>
          <cell r="T481" t="str">
            <v>FP.M.X.X.S.BK</v>
          </cell>
          <cell r="U481" t="str">
            <v>CP.X.X.G.S.BK</v>
          </cell>
          <cell r="V481" t="str">
            <v>FJ.IN.ST.40pg</v>
          </cell>
          <cell r="W481" t="str">
            <v>FJ.Box.ST</v>
          </cell>
          <cell r="X481" t="str">
            <v>FJ.Box.SL</v>
          </cell>
        </row>
        <row r="482">
          <cell r="A482">
            <v>8720681610610</v>
          </cell>
          <cell r="B482" t="str">
            <v>ST.Fx.70.A G.S.SS</v>
          </cell>
          <cell r="C482" t="str">
            <v>FritsJurgens Set - System Fx 70 mm Class A (+TP.G) - squared - stainless steel</v>
          </cell>
          <cell r="D482">
            <v>767.6</v>
          </cell>
          <cell r="E482">
            <v>3.7450000000000001</v>
          </cell>
          <cell r="F482" t="str">
            <v>kg</v>
          </cell>
          <cell r="G482">
            <v>13.4</v>
          </cell>
          <cell r="H482">
            <v>21.8</v>
          </cell>
          <cell r="I482">
            <v>35</v>
          </cell>
          <cell r="J482" t="str">
            <v>cm</v>
          </cell>
          <cell r="K482">
            <v>0</v>
          </cell>
          <cell r="L482" t="str">
            <v>pcs</v>
          </cell>
          <cell r="M482" t="str">
            <v>83021000</v>
          </cell>
          <cell r="N482">
            <v>1.7729999999999999</v>
          </cell>
          <cell r="O482" t="str">
            <v>EUR</v>
          </cell>
          <cell r="P482" t="str">
            <v>set</v>
          </cell>
          <cell r="Q482" t="str">
            <v>BP.Fx.70.A.X.XX</v>
          </cell>
          <cell r="R482" t="str">
            <v>TP.X.70.G.X.XX</v>
          </cell>
          <cell r="S482" t="str">
            <v>MT.1Fx.Mount</v>
          </cell>
          <cell r="T482" t="str">
            <v>FP.M.X.X.S.SS</v>
          </cell>
          <cell r="U482" t="str">
            <v>CP.X.X.G.S.SS</v>
          </cell>
          <cell r="V482" t="str">
            <v>FJ.IN.ST.40pg</v>
          </cell>
          <cell r="W482" t="str">
            <v>FJ.Box.ST</v>
          </cell>
          <cell r="X482" t="str">
            <v>FJ.Box.SL</v>
          </cell>
        </row>
        <row r="483">
          <cell r="A483">
            <v>8718868492746</v>
          </cell>
          <cell r="B483" t="str">
            <v>ST.Fx.70.A G.FR.SS</v>
          </cell>
          <cell r="C483" t="str">
            <v>FritsJurgens Set - System Fx 70 mm Class A (+TP.G) - Flush rounded - stainless steel</v>
          </cell>
          <cell r="D483">
            <v>759.2</v>
          </cell>
          <cell r="E483">
            <v>3.702</v>
          </cell>
          <cell r="F483" t="str">
            <v>kg</v>
          </cell>
          <cell r="G483">
            <v>13.4</v>
          </cell>
          <cell r="H483">
            <v>21.8</v>
          </cell>
          <cell r="I483">
            <v>35</v>
          </cell>
          <cell r="J483" t="str">
            <v>cm</v>
          </cell>
          <cell r="K483">
            <v>0</v>
          </cell>
          <cell r="L483" t="str">
            <v>pcs</v>
          </cell>
          <cell r="M483" t="str">
            <v>83021000</v>
          </cell>
          <cell r="N483">
            <v>1.746</v>
          </cell>
          <cell r="O483" t="str">
            <v>EUR</v>
          </cell>
          <cell r="P483" t="str">
            <v>set</v>
          </cell>
          <cell r="Q483" t="str">
            <v>BP.Fx.70.A.X.XX</v>
          </cell>
          <cell r="R483" t="str">
            <v>TP.X.70.G.X.XX</v>
          </cell>
          <cell r="S483" t="str">
            <v>MT.1Fx.Mount</v>
          </cell>
          <cell r="T483" t="str">
            <v>FP.M.X.X.FR.SS</v>
          </cell>
          <cell r="U483" t="str">
            <v>CP.X.X.B.S.SS</v>
          </cell>
          <cell r="V483" t="str">
            <v>FJ.IN.ST.32pg</v>
          </cell>
          <cell r="W483" t="str">
            <v>FJ.Box.ST</v>
          </cell>
          <cell r="X483" t="str">
            <v>FJ.Box.SL</v>
          </cell>
        </row>
        <row r="484">
          <cell r="A484">
            <v>8718868492753</v>
          </cell>
          <cell r="B484" t="str">
            <v>ST.Fx.70.A G.FS.SS</v>
          </cell>
          <cell r="C484" t="str">
            <v>FritsJurgens Set - System Fx 70 mm Class A (+TP.G) - Flush squared - stainless steel</v>
          </cell>
          <cell r="D484">
            <v>759.2</v>
          </cell>
          <cell r="E484">
            <v>3.7050000000000001</v>
          </cell>
          <cell r="F484" t="str">
            <v>kg</v>
          </cell>
          <cell r="G484">
            <v>13.4</v>
          </cell>
          <cell r="H484">
            <v>21.8</v>
          </cell>
          <cell r="I484">
            <v>35</v>
          </cell>
          <cell r="J484" t="str">
            <v>cm</v>
          </cell>
          <cell r="K484">
            <v>0</v>
          </cell>
          <cell r="L484" t="str">
            <v>pcs</v>
          </cell>
          <cell r="M484" t="str">
            <v>83021000</v>
          </cell>
          <cell r="N484">
            <v>1.7490000000000001</v>
          </cell>
          <cell r="O484" t="str">
            <v>EUR</v>
          </cell>
          <cell r="P484" t="str">
            <v>set</v>
          </cell>
          <cell r="Q484" t="str">
            <v>BP.Fx.70.A.X.XX</v>
          </cell>
          <cell r="R484" t="str">
            <v>TP.X.70.G.X.XX</v>
          </cell>
          <cell r="S484" t="str">
            <v>MT.1Fx.Mount</v>
          </cell>
          <cell r="T484" t="str">
            <v>FP.M.X.X.FS.SS</v>
          </cell>
          <cell r="U484" t="str">
            <v>CP.X.X.B.S.SS</v>
          </cell>
          <cell r="V484" t="str">
            <v>FJ.IN.ST.32pg</v>
          </cell>
          <cell r="W484" t="str">
            <v>FJ.Box.ST</v>
          </cell>
          <cell r="X484" t="str">
            <v>FJ.Box.SL</v>
          </cell>
        </row>
        <row r="485">
          <cell r="A485">
            <v>8720681610771</v>
          </cell>
          <cell r="B485" t="str">
            <v>ST.Fx.70.A.R.BK</v>
          </cell>
          <cell r="C485" t="str">
            <v>FritsJurgens Set - System Fx 70 mm Class A - round - black</v>
          </cell>
          <cell r="D485">
            <v>746.6</v>
          </cell>
          <cell r="E485">
            <v>3.81</v>
          </cell>
          <cell r="F485" t="str">
            <v>kg</v>
          </cell>
          <cell r="G485">
            <v>13.4</v>
          </cell>
          <cell r="H485">
            <v>21.8</v>
          </cell>
          <cell r="I485">
            <v>35</v>
          </cell>
          <cell r="J485" t="str">
            <v>cm</v>
          </cell>
          <cell r="K485">
            <v>0</v>
          </cell>
          <cell r="L485" t="str">
            <v>pcs</v>
          </cell>
          <cell r="M485" t="str">
            <v>83021000</v>
          </cell>
          <cell r="N485">
            <v>1.8440000000000001</v>
          </cell>
          <cell r="O485" t="str">
            <v>EUR</v>
          </cell>
          <cell r="P485" t="str">
            <v>set</v>
          </cell>
          <cell r="Q485" t="str">
            <v>BP.Fx.70.A.X.XX</v>
          </cell>
          <cell r="R485" t="str">
            <v>TP.X.70.B.X.XX</v>
          </cell>
          <cell r="S485" t="str">
            <v>MT.1Fx.Mount</v>
          </cell>
          <cell r="T485" t="str">
            <v>FP.M.X.X.R.BK</v>
          </cell>
          <cell r="U485" t="str">
            <v>CP.X.X.B.S.BK</v>
          </cell>
          <cell r="V485" t="str">
            <v>FJ.IN.ST.40pg</v>
          </cell>
          <cell r="W485" t="str">
            <v>FJ.Box.ST</v>
          </cell>
          <cell r="X485" t="str">
            <v>FJ.Box.SL</v>
          </cell>
        </row>
        <row r="486">
          <cell r="A486">
            <v>8720681610795</v>
          </cell>
          <cell r="B486" t="str">
            <v>ST.Fx.70.A.R.SS</v>
          </cell>
          <cell r="C486" t="str">
            <v>FritsJurgens Set - System Fx 70 mm Class A - round - stainless steel</v>
          </cell>
          <cell r="D486">
            <v>725.7</v>
          </cell>
          <cell r="E486">
            <v>3.8119999999999998</v>
          </cell>
          <cell r="F486" t="str">
            <v>kg</v>
          </cell>
          <cell r="G486">
            <v>13.4</v>
          </cell>
          <cell r="H486">
            <v>21.8</v>
          </cell>
          <cell r="I486">
            <v>35</v>
          </cell>
          <cell r="J486" t="str">
            <v>cm</v>
          </cell>
          <cell r="K486">
            <v>0</v>
          </cell>
          <cell r="L486" t="str">
            <v>pcs</v>
          </cell>
          <cell r="M486" t="str">
            <v>83021000</v>
          </cell>
          <cell r="N486">
            <v>1.8460000000000001</v>
          </cell>
          <cell r="O486" t="str">
            <v>EUR</v>
          </cell>
          <cell r="P486" t="str">
            <v>set</v>
          </cell>
          <cell r="Q486" t="str">
            <v>BP.Fx.70.A.X.XX</v>
          </cell>
          <cell r="R486" t="str">
            <v>TP.X.70.B.X.XX</v>
          </cell>
          <cell r="S486" t="str">
            <v>MT.1Fx.Mount</v>
          </cell>
          <cell r="T486" t="str">
            <v>FP.M.X.X.R.SS</v>
          </cell>
          <cell r="U486" t="str">
            <v>CP.X.X.B.S.SS</v>
          </cell>
          <cell r="V486" t="str">
            <v>FJ.IN.ST.40pg</v>
          </cell>
          <cell r="W486" t="str">
            <v>FJ.Box.ST</v>
          </cell>
          <cell r="X486" t="str">
            <v>FJ.Box.SL</v>
          </cell>
        </row>
        <row r="487">
          <cell r="A487">
            <v>8720681610801</v>
          </cell>
          <cell r="B487" t="str">
            <v>ST.Fx.70.A.S.BK</v>
          </cell>
          <cell r="C487" t="str">
            <v>FritsJurgens Set - System Fx 70 mm Class A - squared - black</v>
          </cell>
          <cell r="D487">
            <v>733</v>
          </cell>
          <cell r="E487">
            <v>3.7450000000000001</v>
          </cell>
          <cell r="F487" t="str">
            <v>kg</v>
          </cell>
          <cell r="G487">
            <v>13.4</v>
          </cell>
          <cell r="H487">
            <v>21.8</v>
          </cell>
          <cell r="I487">
            <v>35</v>
          </cell>
          <cell r="J487" t="str">
            <v>cm</v>
          </cell>
          <cell r="K487">
            <v>0</v>
          </cell>
          <cell r="L487" t="str">
            <v>pcs</v>
          </cell>
          <cell r="M487" t="str">
            <v>83021000</v>
          </cell>
          <cell r="N487">
            <v>1.7729999999999999</v>
          </cell>
          <cell r="O487" t="str">
            <v>EUR</v>
          </cell>
          <cell r="P487" t="str">
            <v>set</v>
          </cell>
          <cell r="Q487" t="str">
            <v>BP.Fx.70.A.X.XX</v>
          </cell>
          <cell r="R487" t="str">
            <v>TP.X.70.B.X.XX</v>
          </cell>
          <cell r="S487" t="str">
            <v>MT.1Fx.Mount</v>
          </cell>
          <cell r="T487" t="str">
            <v>FP.M.X.X.S.BK</v>
          </cell>
          <cell r="U487" t="str">
            <v>CP.X.X.B.S.BK</v>
          </cell>
          <cell r="V487" t="str">
            <v>FJ.IN.ST.40pg</v>
          </cell>
          <cell r="W487" t="str">
            <v>FJ.Box.ST</v>
          </cell>
          <cell r="X487" t="str">
            <v>FJ.Box.SL</v>
          </cell>
        </row>
        <row r="488">
          <cell r="A488">
            <v>8720681610825</v>
          </cell>
          <cell r="B488" t="str">
            <v>ST.Fx.70.A.S.SS</v>
          </cell>
          <cell r="C488" t="str">
            <v>FritsJurgens Set - System Fx 70 mm Class A - squared - stainless steel</v>
          </cell>
          <cell r="D488">
            <v>713.2</v>
          </cell>
          <cell r="E488">
            <v>3.7440000000000002</v>
          </cell>
          <cell r="F488" t="str">
            <v>kg</v>
          </cell>
          <cell r="G488">
            <v>13.4</v>
          </cell>
          <cell r="H488">
            <v>21.8</v>
          </cell>
          <cell r="I488">
            <v>35</v>
          </cell>
          <cell r="J488" t="str">
            <v>cm</v>
          </cell>
          <cell r="K488">
            <v>0</v>
          </cell>
          <cell r="L488" t="str">
            <v>pcs</v>
          </cell>
          <cell r="M488" t="str">
            <v>83021000</v>
          </cell>
          <cell r="N488">
            <v>1.772</v>
          </cell>
          <cell r="O488" t="str">
            <v>EUR</v>
          </cell>
          <cell r="P488" t="str">
            <v>set</v>
          </cell>
          <cell r="Q488" t="str">
            <v>BP.Fx.70.A.X.XX</v>
          </cell>
          <cell r="R488" t="str">
            <v>TP.X.70.B.X.XX</v>
          </cell>
          <cell r="S488" t="str">
            <v>MT.1Fx.Mount</v>
          </cell>
          <cell r="T488" t="str">
            <v>FP.M.X.X.S.SS</v>
          </cell>
          <cell r="U488" t="str">
            <v>CP.X.X.B.S.SS</v>
          </cell>
          <cell r="V488" t="str">
            <v>FJ.IN.ST.40pg</v>
          </cell>
          <cell r="W488" t="str">
            <v>FJ.Box.ST</v>
          </cell>
          <cell r="X488" t="str">
            <v>FJ.Box.SL</v>
          </cell>
        </row>
        <row r="489">
          <cell r="A489">
            <v>8720681610740</v>
          </cell>
          <cell r="B489" t="str">
            <v>ST.Fx.70.A.FR.SS</v>
          </cell>
          <cell r="C489" t="str">
            <v>FritsJurgens Set - System Fx 70 mm Class A - Flush rounded - stainless steel</v>
          </cell>
          <cell r="D489">
            <v>713.2</v>
          </cell>
          <cell r="E489">
            <v>3.7069999999999999</v>
          </cell>
          <cell r="F489" t="str">
            <v>kg</v>
          </cell>
          <cell r="G489">
            <v>13.4</v>
          </cell>
          <cell r="H489">
            <v>21.8</v>
          </cell>
          <cell r="I489">
            <v>35</v>
          </cell>
          <cell r="J489" t="str">
            <v>cm</v>
          </cell>
          <cell r="K489">
            <v>0</v>
          </cell>
          <cell r="L489" t="str">
            <v>pcs</v>
          </cell>
          <cell r="M489" t="str">
            <v>83021000</v>
          </cell>
          <cell r="N489">
            <v>1.7509999999999999</v>
          </cell>
          <cell r="O489" t="str">
            <v>EUR</v>
          </cell>
          <cell r="P489" t="str">
            <v>set</v>
          </cell>
          <cell r="Q489" t="str">
            <v>BP.Fx.70.A.X.XX</v>
          </cell>
          <cell r="R489" t="str">
            <v>TP.X.70.B.X.XX</v>
          </cell>
          <cell r="S489" t="str">
            <v>MT.1Fx.Mount</v>
          </cell>
          <cell r="T489" t="str">
            <v>FP.M.X.X.FR.SS</v>
          </cell>
          <cell r="U489" t="str">
            <v>CP.X.X.B.S.SS</v>
          </cell>
          <cell r="V489" t="str">
            <v>FJ.IN.ST.32pg</v>
          </cell>
          <cell r="W489" t="str">
            <v>FJ.Box.ST</v>
          </cell>
          <cell r="X489" t="str">
            <v>FJ.Box.SL</v>
          </cell>
        </row>
        <row r="490">
          <cell r="A490">
            <v>8720681610757</v>
          </cell>
          <cell r="B490" t="str">
            <v>ST.Fx.70.A.FS.SS</v>
          </cell>
          <cell r="C490" t="str">
            <v>FritsJurgens Set - System Fx 70 mm Class A - Flush squared - stainless steel</v>
          </cell>
          <cell r="D490">
            <v>713.2</v>
          </cell>
          <cell r="E490">
            <v>3.71</v>
          </cell>
          <cell r="F490" t="str">
            <v>kg</v>
          </cell>
          <cell r="G490">
            <v>13.4</v>
          </cell>
          <cell r="H490">
            <v>21.8</v>
          </cell>
          <cell r="I490">
            <v>35</v>
          </cell>
          <cell r="J490" t="str">
            <v>cm</v>
          </cell>
          <cell r="K490">
            <v>0</v>
          </cell>
          <cell r="L490" t="str">
            <v>pcs</v>
          </cell>
          <cell r="M490" t="str">
            <v>83021000</v>
          </cell>
          <cell r="N490">
            <v>1.754</v>
          </cell>
          <cell r="O490" t="str">
            <v>EUR</v>
          </cell>
          <cell r="P490" t="str">
            <v>set</v>
          </cell>
          <cell r="Q490" t="str">
            <v>BP.Fx.70.A.X.XX</v>
          </cell>
          <cell r="R490" t="str">
            <v>TP.X.70.B.X.XX</v>
          </cell>
          <cell r="S490" t="str">
            <v>MT.1Fx.Mount</v>
          </cell>
          <cell r="T490" t="str">
            <v>FP.M.X.X.FS.SS</v>
          </cell>
          <cell r="U490" t="str">
            <v>CP.X.X.B.S.SS</v>
          </cell>
          <cell r="V490" t="str">
            <v>FJ.IN.ST.32pg</v>
          </cell>
          <cell r="W490" t="str">
            <v>FJ.Box.ST</v>
          </cell>
          <cell r="X490" t="str">
            <v>FJ.Box.SL</v>
          </cell>
        </row>
        <row r="491">
          <cell r="A491">
            <v>8720681613512</v>
          </cell>
          <cell r="B491" t="str">
            <v>ST.Fx.70.C.R.BK</v>
          </cell>
          <cell r="C491" t="str">
            <v>FritsJurgens Set - System Fx 70 mm Class C - round - black</v>
          </cell>
          <cell r="D491">
            <v>854.4</v>
          </cell>
          <cell r="E491">
            <v>3.778</v>
          </cell>
          <cell r="F491" t="str">
            <v>kg</v>
          </cell>
          <cell r="G491">
            <v>13.4</v>
          </cell>
          <cell r="H491">
            <v>21.8</v>
          </cell>
          <cell r="I491">
            <v>35</v>
          </cell>
          <cell r="J491" t="str">
            <v>cm</v>
          </cell>
          <cell r="K491">
            <v>0</v>
          </cell>
          <cell r="L491" t="str">
            <v>pcs</v>
          </cell>
          <cell r="M491" t="str">
            <v>83021000</v>
          </cell>
          <cell r="N491">
            <v>1.8120000000000001</v>
          </cell>
          <cell r="O491" t="str">
            <v>EUR</v>
          </cell>
          <cell r="P491" t="str">
            <v>set</v>
          </cell>
          <cell r="Q491" t="str">
            <v>BP.Fx.70.C.X.XX</v>
          </cell>
          <cell r="R491" t="str">
            <v>TP.X.70.G.X.XX</v>
          </cell>
          <cell r="S491" t="str">
            <v>MT.1Fx.Mount</v>
          </cell>
          <cell r="T491" t="str">
            <v>FP.M.X.X.R.BK</v>
          </cell>
          <cell r="U491" t="str">
            <v>CP.X.X.G.S.BK</v>
          </cell>
          <cell r="V491" t="str">
            <v>FJ.IN.ST.40pg</v>
          </cell>
          <cell r="W491" t="str">
            <v>FJ.Box.ST</v>
          </cell>
          <cell r="X491" t="str">
            <v>FJ.Box.SL</v>
          </cell>
        </row>
        <row r="492">
          <cell r="A492">
            <v>8720681613529</v>
          </cell>
          <cell r="B492" t="str">
            <v>ST.Fx.70.C.R.SS</v>
          </cell>
          <cell r="C492" t="str">
            <v>FritsJurgens Set - System Fx 70 mm Class C - round - stainless steel</v>
          </cell>
          <cell r="D492">
            <v>833.6</v>
          </cell>
          <cell r="E492">
            <v>3.7810000000000001</v>
          </cell>
          <cell r="F492" t="str">
            <v>kg</v>
          </cell>
          <cell r="G492">
            <v>13.4</v>
          </cell>
          <cell r="H492">
            <v>21.8</v>
          </cell>
          <cell r="I492">
            <v>35</v>
          </cell>
          <cell r="J492" t="str">
            <v>cm</v>
          </cell>
          <cell r="K492">
            <v>0</v>
          </cell>
          <cell r="L492" t="str">
            <v>pcs</v>
          </cell>
          <cell r="M492" t="str">
            <v>83021000</v>
          </cell>
          <cell r="N492">
            <v>1.8149999999999999</v>
          </cell>
          <cell r="O492" t="str">
            <v>EUR</v>
          </cell>
          <cell r="P492" t="str">
            <v>set</v>
          </cell>
          <cell r="Q492" t="str">
            <v>BP.Fx.70.C.X.XX</v>
          </cell>
          <cell r="R492" t="str">
            <v>TP.X.70.G.X.XX</v>
          </cell>
          <cell r="S492" t="str">
            <v>MT.1Fx.Mount</v>
          </cell>
          <cell r="T492" t="str">
            <v>FP.M.X.X.R.SS</v>
          </cell>
          <cell r="U492" t="str">
            <v>CP.X.X.G.S.SS</v>
          </cell>
          <cell r="V492" t="str">
            <v>FJ.IN.ST.40pg</v>
          </cell>
          <cell r="W492" t="str">
            <v>FJ.Box.ST</v>
          </cell>
          <cell r="X492" t="str">
            <v>FJ.Box.SL</v>
          </cell>
        </row>
        <row r="493">
          <cell r="A493">
            <v>8720681613543</v>
          </cell>
          <cell r="B493" t="str">
            <v>ST.Fx.70.C.S.BK</v>
          </cell>
          <cell r="C493" t="str">
            <v>FritsJurgens Set - System Fx 70 mm Class C - squared - black</v>
          </cell>
          <cell r="D493">
            <v>840.8</v>
          </cell>
          <cell r="E493">
            <v>3.7130000000000001</v>
          </cell>
          <cell r="F493" t="str">
            <v>kg</v>
          </cell>
          <cell r="G493">
            <v>13.4</v>
          </cell>
          <cell r="H493">
            <v>21.8</v>
          </cell>
          <cell r="I493">
            <v>35</v>
          </cell>
          <cell r="J493" t="str">
            <v>cm</v>
          </cell>
          <cell r="K493">
            <v>0</v>
          </cell>
          <cell r="L493" t="str">
            <v>pcs</v>
          </cell>
          <cell r="M493" t="str">
            <v>83021000</v>
          </cell>
          <cell r="N493">
            <v>1.7410000000000001</v>
          </cell>
          <cell r="O493" t="str">
            <v>EUR</v>
          </cell>
          <cell r="P493" t="str">
            <v>set</v>
          </cell>
          <cell r="Q493" t="str">
            <v>BP.Fx.70.C.X.XX</v>
          </cell>
          <cell r="R493" t="str">
            <v>TP.X.70.G.X.XX</v>
          </cell>
          <cell r="S493" t="str">
            <v>MT.1Fx.Mount</v>
          </cell>
          <cell r="T493" t="str">
            <v>FP.M.X.X.S.BK</v>
          </cell>
          <cell r="U493" t="str">
            <v>CP.X.X.G.S.BK</v>
          </cell>
          <cell r="V493" t="str">
            <v>FJ.IN.ST.40pg</v>
          </cell>
          <cell r="W493" t="str">
            <v>FJ.Box.ST</v>
          </cell>
          <cell r="X493" t="str">
            <v>FJ.Box.SL</v>
          </cell>
        </row>
        <row r="494">
          <cell r="A494">
            <v>8720681613550</v>
          </cell>
          <cell r="B494" t="str">
            <v>ST.Fx.70.C.S.SS</v>
          </cell>
          <cell r="C494" t="str">
            <v>FritsJurgens Set - System Fx 70 mm Class C - squared - stainless steel</v>
          </cell>
          <cell r="D494">
            <v>821.1</v>
          </cell>
          <cell r="E494">
            <v>3.7130000000000001</v>
          </cell>
          <cell r="F494" t="str">
            <v>kg</v>
          </cell>
          <cell r="G494">
            <v>13.4</v>
          </cell>
          <cell r="H494">
            <v>21.8</v>
          </cell>
          <cell r="I494">
            <v>35</v>
          </cell>
          <cell r="J494" t="str">
            <v>cm</v>
          </cell>
          <cell r="K494">
            <v>0</v>
          </cell>
          <cell r="L494" t="str">
            <v>pcs</v>
          </cell>
          <cell r="M494" t="str">
            <v>83021000</v>
          </cell>
          <cell r="N494">
            <v>1.7410000000000001</v>
          </cell>
          <cell r="O494" t="str">
            <v>EUR</v>
          </cell>
          <cell r="P494" t="str">
            <v>set</v>
          </cell>
          <cell r="Q494" t="str">
            <v>BP.Fx.70.C.X.XX</v>
          </cell>
          <cell r="R494" t="str">
            <v>TP.X.70.G.X.XX</v>
          </cell>
          <cell r="S494" t="str">
            <v>MT.1Fx.Mount</v>
          </cell>
          <cell r="T494" t="str">
            <v>FP.M.X.X.S.SS</v>
          </cell>
          <cell r="U494" t="str">
            <v>CP.X.X.G.S.SS</v>
          </cell>
          <cell r="V494" t="str">
            <v>FJ.IN.ST.40pg</v>
          </cell>
          <cell r="W494" t="str">
            <v>FJ.Box.ST</v>
          </cell>
          <cell r="X494" t="str">
            <v>FJ.Box.SL</v>
          </cell>
        </row>
        <row r="495">
          <cell r="A495">
            <v>8720681613475</v>
          </cell>
          <cell r="B495" t="str">
            <v>ST.Fx.70.C.FR.SS</v>
          </cell>
          <cell r="C495" t="str">
            <v>FritsJurgens Set - System Fx 70 mm Class C - Flush rounded - stainless steel</v>
          </cell>
          <cell r="D495">
            <v>821.1</v>
          </cell>
          <cell r="E495">
            <v>3.6760000000000002</v>
          </cell>
          <cell r="F495" t="str">
            <v>kg</v>
          </cell>
          <cell r="G495">
            <v>13.4</v>
          </cell>
          <cell r="H495">
            <v>21.8</v>
          </cell>
          <cell r="I495">
            <v>35</v>
          </cell>
          <cell r="J495" t="str">
            <v>cm</v>
          </cell>
          <cell r="K495">
            <v>0</v>
          </cell>
          <cell r="L495" t="str">
            <v>pcs</v>
          </cell>
          <cell r="M495" t="str">
            <v>83021000</v>
          </cell>
          <cell r="N495">
            <v>1.72</v>
          </cell>
          <cell r="O495" t="str">
            <v>EUR</v>
          </cell>
          <cell r="P495" t="str">
            <v>set</v>
          </cell>
          <cell r="Q495" t="str">
            <v>BP.Fx.70.C.X.XX</v>
          </cell>
          <cell r="R495" t="str">
            <v>TP.X.70.G.X.XX</v>
          </cell>
          <cell r="S495" t="str">
            <v>MT.1Fx.Mount</v>
          </cell>
          <cell r="T495" t="str">
            <v>FP.M.X.X.FR.SS</v>
          </cell>
          <cell r="U495" t="str">
            <v>CP.X.X.G.S.SS</v>
          </cell>
          <cell r="V495" t="str">
            <v>FJ.IN.ST.32pg</v>
          </cell>
          <cell r="W495" t="str">
            <v>FJ.Box.ST</v>
          </cell>
          <cell r="X495" t="str">
            <v>FJ.Box.SL</v>
          </cell>
        </row>
        <row r="496">
          <cell r="A496">
            <v>8720681613499</v>
          </cell>
          <cell r="B496" t="str">
            <v>ST.Fx.70.C.FS.SS</v>
          </cell>
          <cell r="C496" t="str">
            <v>FritsJurgens Set - System Fx 70 mm Class C - Flush squared - stainless steel</v>
          </cell>
          <cell r="D496">
            <v>821.1</v>
          </cell>
          <cell r="E496">
            <v>3.6789999999999998</v>
          </cell>
          <cell r="F496" t="str">
            <v>kg</v>
          </cell>
          <cell r="G496">
            <v>13.4</v>
          </cell>
          <cell r="H496">
            <v>21.8</v>
          </cell>
          <cell r="I496">
            <v>35</v>
          </cell>
          <cell r="J496" t="str">
            <v>cm</v>
          </cell>
          <cell r="K496">
            <v>0</v>
          </cell>
          <cell r="L496" t="str">
            <v>pcs</v>
          </cell>
          <cell r="M496" t="str">
            <v>83021000</v>
          </cell>
          <cell r="N496">
            <v>1.7230000000000001</v>
          </cell>
          <cell r="O496" t="str">
            <v>EUR</v>
          </cell>
          <cell r="P496" t="str">
            <v>set</v>
          </cell>
          <cell r="Q496" t="str">
            <v>BP.Fx.70.C.X.XX</v>
          </cell>
          <cell r="R496" t="str">
            <v>TP.X.70.G.X.XX</v>
          </cell>
          <cell r="S496" t="str">
            <v>MT.1Fx.Mount</v>
          </cell>
          <cell r="T496" t="str">
            <v>FP.M.X.X.FS.SS</v>
          </cell>
          <cell r="U496" t="str">
            <v>CP.X.X.G.S.SS</v>
          </cell>
          <cell r="V496" t="str">
            <v>FJ.IN.ST.32pg</v>
          </cell>
          <cell r="W496" t="str">
            <v>FJ.Box.ST</v>
          </cell>
          <cell r="X496" t="str">
            <v>FJ.Box.SL</v>
          </cell>
        </row>
        <row r="497">
          <cell r="A497">
            <v>8720681605661</v>
          </cell>
          <cell r="B497" t="str">
            <v>ST.Fx.70.G.R.BK</v>
          </cell>
          <cell r="C497" t="str">
            <v>FritsJurgens Set - System Fx 70 mm Class G - round - black</v>
          </cell>
          <cell r="D497">
            <v>956.25</v>
          </cell>
          <cell r="E497">
            <v>3.8090000000000002</v>
          </cell>
          <cell r="F497" t="str">
            <v>kg</v>
          </cell>
          <cell r="G497">
            <v>13.4</v>
          </cell>
          <cell r="H497">
            <v>21.8</v>
          </cell>
          <cell r="I497">
            <v>35</v>
          </cell>
          <cell r="J497" t="str">
            <v>cm</v>
          </cell>
          <cell r="K497">
            <v>0</v>
          </cell>
          <cell r="L497" t="str">
            <v>pcs</v>
          </cell>
          <cell r="M497" t="str">
            <v>83021000</v>
          </cell>
          <cell r="N497">
            <v>1.843</v>
          </cell>
          <cell r="O497" t="str">
            <v>EUR</v>
          </cell>
          <cell r="P497" t="str">
            <v>set</v>
          </cell>
          <cell r="Q497" t="str">
            <v>BP.Fx.70.G.X.XX</v>
          </cell>
          <cell r="R497" t="str">
            <v>TP.X.70.G.X.XX</v>
          </cell>
          <cell r="S497" t="str">
            <v>MT.1Fx.Mount</v>
          </cell>
          <cell r="T497" t="str">
            <v>FP.M.X.X.R.BK</v>
          </cell>
          <cell r="U497" t="str">
            <v>CP.X.X.G.S.BK</v>
          </cell>
          <cell r="V497" t="str">
            <v>FJ.IN.ST.40pg</v>
          </cell>
          <cell r="W497" t="str">
            <v>FJ.Box.ST</v>
          </cell>
          <cell r="X497" t="str">
            <v>FJ.Box.SL</v>
          </cell>
        </row>
        <row r="498">
          <cell r="A498">
            <v>8720681605616</v>
          </cell>
          <cell r="B498" t="str">
            <v>ST.Fx.70.G.R.SS</v>
          </cell>
          <cell r="C498" t="str">
            <v>FritsJurgens Set - System Fx 70 mm Class G - round - stainless steel</v>
          </cell>
          <cell r="D498">
            <v>935.45</v>
          </cell>
          <cell r="E498">
            <v>3.8119999999999998</v>
          </cell>
          <cell r="F498" t="str">
            <v>kg</v>
          </cell>
          <cell r="G498">
            <v>13.4</v>
          </cell>
          <cell r="H498">
            <v>21.8</v>
          </cell>
          <cell r="I498">
            <v>35</v>
          </cell>
          <cell r="J498" t="str">
            <v>cm</v>
          </cell>
          <cell r="K498">
            <v>0</v>
          </cell>
          <cell r="L498" t="str">
            <v>pcs</v>
          </cell>
          <cell r="M498" t="str">
            <v>83021000</v>
          </cell>
          <cell r="N498">
            <v>1.8460000000000001</v>
          </cell>
          <cell r="O498" t="str">
            <v>EUR</v>
          </cell>
          <cell r="P498" t="str">
            <v>set</v>
          </cell>
          <cell r="Q498" t="str">
            <v>BP.Fx.70.G.X.XX</v>
          </cell>
          <cell r="R498" t="str">
            <v>TP.X.70.G.X.XX</v>
          </cell>
          <cell r="S498" t="str">
            <v>MT.1Fx.Mount</v>
          </cell>
          <cell r="T498" t="str">
            <v>FP.M.X.X.R.SS</v>
          </cell>
          <cell r="U498" t="str">
            <v>CP.X.X.G.S.SS</v>
          </cell>
          <cell r="V498" t="str">
            <v>FJ.IN.ST.40pg</v>
          </cell>
          <cell r="W498" t="str">
            <v>FJ.Box.ST</v>
          </cell>
          <cell r="X498" t="str">
            <v>FJ.Box.SL</v>
          </cell>
        </row>
        <row r="499">
          <cell r="A499">
            <v>8720681605654</v>
          </cell>
          <cell r="B499" t="str">
            <v>ST.Fx.70.G.S.BK</v>
          </cell>
          <cell r="C499" t="str">
            <v>FritsJurgens Set - System Fx 70 mm Class G - squared - black</v>
          </cell>
          <cell r="D499">
            <v>942.65</v>
          </cell>
          <cell r="E499">
            <v>3.7440000000000002</v>
          </cell>
          <cell r="F499" t="str">
            <v>kg</v>
          </cell>
          <cell r="G499">
            <v>13.4</v>
          </cell>
          <cell r="H499">
            <v>21.8</v>
          </cell>
          <cell r="I499">
            <v>35</v>
          </cell>
          <cell r="J499" t="str">
            <v>cm</v>
          </cell>
          <cell r="K499">
            <v>0</v>
          </cell>
          <cell r="L499" t="str">
            <v>pcs</v>
          </cell>
          <cell r="M499" t="str">
            <v>83021000</v>
          </cell>
          <cell r="N499">
            <v>1.772</v>
          </cell>
          <cell r="O499" t="str">
            <v>EUR</v>
          </cell>
          <cell r="P499" t="str">
            <v>set</v>
          </cell>
          <cell r="Q499" t="str">
            <v>BP.Fx.70.G.X.XX</v>
          </cell>
          <cell r="R499" t="str">
            <v>TP.X.70.G.X.XX</v>
          </cell>
          <cell r="S499" t="str">
            <v>MT.1Fx.Mount</v>
          </cell>
          <cell r="T499" t="str">
            <v>FP.M.X.X.S.BK</v>
          </cell>
          <cell r="U499" t="str">
            <v>CP.X.X.G.S.BK</v>
          </cell>
          <cell r="V499" t="str">
            <v>FJ.IN.ST.40pg</v>
          </cell>
          <cell r="W499" t="str">
            <v>FJ.Box.ST</v>
          </cell>
          <cell r="X499" t="str">
            <v>FJ.Box.SL</v>
          </cell>
        </row>
        <row r="500">
          <cell r="A500">
            <v>8720681605586</v>
          </cell>
          <cell r="B500" t="str">
            <v>ST.Fx.70.G.S.SS</v>
          </cell>
          <cell r="C500" t="str">
            <v>FritsJurgens Set - System Fx 70 mm Class G - squared - stainless steel</v>
          </cell>
          <cell r="D500">
            <v>922.95</v>
          </cell>
          <cell r="E500">
            <v>3.7440000000000002</v>
          </cell>
          <cell r="F500" t="str">
            <v>kg</v>
          </cell>
          <cell r="G500">
            <v>13.4</v>
          </cell>
          <cell r="H500">
            <v>21.8</v>
          </cell>
          <cell r="I500">
            <v>35</v>
          </cell>
          <cell r="J500" t="str">
            <v>cm</v>
          </cell>
          <cell r="K500">
            <v>0</v>
          </cell>
          <cell r="L500" t="str">
            <v>pcs</v>
          </cell>
          <cell r="M500" t="str">
            <v>83021000</v>
          </cell>
          <cell r="N500">
            <v>1.772</v>
          </cell>
          <cell r="O500" t="str">
            <v>EUR</v>
          </cell>
          <cell r="P500" t="str">
            <v>set</v>
          </cell>
          <cell r="Q500" t="str">
            <v>BP.Fx.70.G.X.XX</v>
          </cell>
          <cell r="R500" t="str">
            <v>TP.X.70.G.X.XX</v>
          </cell>
          <cell r="S500" t="str">
            <v>MT.1Fx.Mount</v>
          </cell>
          <cell r="T500" t="str">
            <v>FP.M.X.X.S.SS</v>
          </cell>
          <cell r="U500" t="str">
            <v>CP.X.X.G.S.SS</v>
          </cell>
          <cell r="V500" t="str">
            <v>FJ.IN.ST.40pg</v>
          </cell>
          <cell r="W500" t="str">
            <v>FJ.Box.ST</v>
          </cell>
          <cell r="X500" t="str">
            <v>FJ.Box.SL</v>
          </cell>
        </row>
        <row r="501">
          <cell r="A501">
            <v>8720681607849</v>
          </cell>
          <cell r="B501" t="str">
            <v>ST.Fx.70.G.FR.SS</v>
          </cell>
          <cell r="C501" t="str">
            <v>FritsJurgens Set - System Fx 70 mm Class G - Flush rounded - stainless steel</v>
          </cell>
          <cell r="D501">
            <v>922.95</v>
          </cell>
          <cell r="E501">
            <v>3.7069999999999999</v>
          </cell>
          <cell r="F501" t="str">
            <v>kg</v>
          </cell>
          <cell r="G501">
            <v>13.4</v>
          </cell>
          <cell r="H501">
            <v>21.8</v>
          </cell>
          <cell r="I501">
            <v>35</v>
          </cell>
          <cell r="J501" t="str">
            <v>cm</v>
          </cell>
          <cell r="K501">
            <v>0</v>
          </cell>
          <cell r="L501" t="str">
            <v>pcs</v>
          </cell>
          <cell r="M501" t="str">
            <v>83021000</v>
          </cell>
          <cell r="N501">
            <v>1.7509999999999999</v>
          </cell>
          <cell r="O501" t="str">
            <v>EUR</v>
          </cell>
          <cell r="P501" t="str">
            <v>set</v>
          </cell>
          <cell r="Q501" t="str">
            <v>BP.Fx.70.G.X.XX</v>
          </cell>
          <cell r="R501" t="str">
            <v>TP.X.70.G.X.XX</v>
          </cell>
          <cell r="S501" t="str">
            <v>MT.1Fx.Mount</v>
          </cell>
          <cell r="T501" t="str">
            <v>FP.M.X.X.FR.SS</v>
          </cell>
          <cell r="U501" t="str">
            <v>CP.X.X.G.S.SS</v>
          </cell>
          <cell r="V501" t="str">
            <v>FJ.IN.ST.32pg</v>
          </cell>
          <cell r="W501" t="str">
            <v>FJ.Box.ST</v>
          </cell>
          <cell r="X501" t="str">
            <v>FJ.Box.SL</v>
          </cell>
        </row>
        <row r="502">
          <cell r="A502">
            <v>8720681607832</v>
          </cell>
          <cell r="B502" t="str">
            <v>ST.Fx.70.G.FS.SS</v>
          </cell>
          <cell r="C502" t="str">
            <v>FritsJurgens Set - System Fx 70 mm Class G - Flush squared - stainless steel</v>
          </cell>
          <cell r="D502">
            <v>922.95</v>
          </cell>
          <cell r="E502">
            <v>3.71</v>
          </cell>
          <cell r="F502" t="str">
            <v>kg</v>
          </cell>
          <cell r="G502">
            <v>13.4</v>
          </cell>
          <cell r="H502">
            <v>21.8</v>
          </cell>
          <cell r="I502">
            <v>35</v>
          </cell>
          <cell r="J502" t="str">
            <v>cm</v>
          </cell>
          <cell r="K502">
            <v>0</v>
          </cell>
          <cell r="L502" t="str">
            <v>pcs</v>
          </cell>
          <cell r="M502" t="str">
            <v>83021000</v>
          </cell>
          <cell r="N502">
            <v>1.754</v>
          </cell>
          <cell r="O502" t="str">
            <v>EUR</v>
          </cell>
          <cell r="P502" t="str">
            <v>set</v>
          </cell>
          <cell r="Q502" t="str">
            <v>BP.Fx.70.G.X.XX</v>
          </cell>
          <cell r="R502" t="str">
            <v>TP.X.70.G.X.XX</v>
          </cell>
          <cell r="S502" t="str">
            <v>MT.1Fx.Mount</v>
          </cell>
          <cell r="T502" t="str">
            <v>FP.M.X.X.FS.SS</v>
          </cell>
          <cell r="U502" t="str">
            <v>CP.X.X.G.S.SS</v>
          </cell>
          <cell r="V502" t="str">
            <v>FJ.IN.ST.32pg</v>
          </cell>
          <cell r="W502" t="str">
            <v>FJ.Box.ST</v>
          </cell>
          <cell r="X502" t="str">
            <v>FJ.Box.SL</v>
          </cell>
        </row>
        <row r="503">
          <cell r="A503">
            <v>8720681611075</v>
          </cell>
          <cell r="B503" t="str">
            <v>ST.Fx.TP-R.A.R.BK</v>
          </cell>
          <cell r="C503" t="str">
            <v>FritsJurgens Set - System Fx TP-R Class A - round - black</v>
          </cell>
          <cell r="D503">
            <v>871.5</v>
          </cell>
          <cell r="E503">
            <v>4.2530000000000001</v>
          </cell>
          <cell r="F503" t="str">
            <v>kg</v>
          </cell>
          <cell r="G503">
            <v>13.4</v>
          </cell>
          <cell r="H503">
            <v>21.8</v>
          </cell>
          <cell r="I503">
            <v>35</v>
          </cell>
          <cell r="J503" t="str">
            <v>cm</v>
          </cell>
          <cell r="K503">
            <v>0</v>
          </cell>
          <cell r="L503" t="str">
            <v>pcs</v>
          </cell>
          <cell r="M503" t="str">
            <v>83021000</v>
          </cell>
          <cell r="N503">
            <v>2.2869999999999999</v>
          </cell>
          <cell r="O503" t="str">
            <v>EUR</v>
          </cell>
          <cell r="P503" t="str">
            <v>set</v>
          </cell>
          <cell r="Q503" t="str">
            <v>BP.Fx.70.A.X.XX</v>
          </cell>
          <cell r="R503" t="str">
            <v>TP.X.TP-R.G.X.BK</v>
          </cell>
          <cell r="S503" t="str">
            <v>MT.1Fx.Mount</v>
          </cell>
          <cell r="T503" t="str">
            <v>FP.M.X.X.R.BK</v>
          </cell>
          <cell r="U503" t="str">
            <v>CP.X.X.G.N.SS</v>
          </cell>
          <cell r="V503" t="str">
            <v>FJ.IN.ST.36pg</v>
          </cell>
          <cell r="W503" t="str">
            <v>FJ.Box.ST</v>
          </cell>
          <cell r="X503" t="str">
            <v>FJ.Box.SL</v>
          </cell>
        </row>
        <row r="504">
          <cell r="A504">
            <v>8720681611099</v>
          </cell>
          <cell r="B504" t="str">
            <v>ST.Fx.TP-R.A.R.BK-WT</v>
          </cell>
          <cell r="C504" t="str">
            <v>FritsJurgens Set - System Fx TP-R Class A - round - black floor plate+white cover plate</v>
          </cell>
          <cell r="D504">
            <v>871.5</v>
          </cell>
          <cell r="E504">
            <v>4.2530000000000001</v>
          </cell>
          <cell r="F504" t="str">
            <v>kg</v>
          </cell>
          <cell r="G504">
            <v>13.4</v>
          </cell>
          <cell r="H504">
            <v>21.8</v>
          </cell>
          <cell r="I504">
            <v>35</v>
          </cell>
          <cell r="J504" t="str">
            <v>cm</v>
          </cell>
          <cell r="K504">
            <v>0</v>
          </cell>
          <cell r="L504" t="str">
            <v>pcs</v>
          </cell>
          <cell r="M504" t="str">
            <v>83021000</v>
          </cell>
          <cell r="N504">
            <v>2.2869999999999999</v>
          </cell>
          <cell r="O504" t="str">
            <v>EUR</v>
          </cell>
          <cell r="P504" t="str">
            <v>set</v>
          </cell>
          <cell r="Q504" t="str">
            <v>BP.Fx.70.A.X.XX</v>
          </cell>
          <cell r="R504" t="str">
            <v>TP.X.TP-R.G.X.WT</v>
          </cell>
          <cell r="S504" t="str">
            <v>MT.1Fx.Mount</v>
          </cell>
          <cell r="T504" t="str">
            <v>FP.M.X.X.R.BK</v>
          </cell>
          <cell r="U504" t="str">
            <v>CP.X.X.G.N.SS</v>
          </cell>
          <cell r="V504" t="str">
            <v>FJ.IN.ST.36pg</v>
          </cell>
          <cell r="W504" t="str">
            <v>FJ.Box.ST</v>
          </cell>
          <cell r="X504" t="str">
            <v>FJ.Box.SL</v>
          </cell>
        </row>
        <row r="505">
          <cell r="A505">
            <v>8720681611150</v>
          </cell>
          <cell r="B505" t="str">
            <v>ST.Fx.TP-R.A.R.SS-WT</v>
          </cell>
          <cell r="C505" t="str">
            <v>FritsJurgens Set - System Fx TP-R Class A - round - stainless steel floor plate+white cover plate</v>
          </cell>
          <cell r="D505">
            <v>857.9</v>
          </cell>
          <cell r="E505">
            <v>4.2560000000000002</v>
          </cell>
          <cell r="F505" t="str">
            <v>kg</v>
          </cell>
          <cell r="G505">
            <v>13.4</v>
          </cell>
          <cell r="H505">
            <v>21.8</v>
          </cell>
          <cell r="I505">
            <v>35</v>
          </cell>
          <cell r="J505" t="str">
            <v>cm</v>
          </cell>
          <cell r="K505">
            <v>0</v>
          </cell>
          <cell r="L505" t="str">
            <v>pcs</v>
          </cell>
          <cell r="M505" t="str">
            <v>83021000</v>
          </cell>
          <cell r="N505">
            <v>2.29</v>
          </cell>
          <cell r="O505" t="str">
            <v>EUR</v>
          </cell>
          <cell r="P505" t="str">
            <v>set</v>
          </cell>
          <cell r="Q505" t="str">
            <v>BP.Fx.70.A.X.XX</v>
          </cell>
          <cell r="R505" t="str">
            <v>TP.X.TP-R.G.X.WT</v>
          </cell>
          <cell r="S505" t="str">
            <v>MT.1Fx.Mount</v>
          </cell>
          <cell r="T505" t="str">
            <v>FP.M.X.X.R.SS</v>
          </cell>
          <cell r="U505" t="str">
            <v>CP.X.X.G.N.SS</v>
          </cell>
          <cell r="V505" t="str">
            <v>FJ.IN.ST.36pg</v>
          </cell>
          <cell r="W505" t="str">
            <v>FJ.Box.ST</v>
          </cell>
          <cell r="X505" t="str">
            <v>FJ.Box.SL</v>
          </cell>
        </row>
        <row r="506">
          <cell r="A506">
            <v>8720681611082</v>
          </cell>
          <cell r="B506" t="str">
            <v>ST.Fx.TP-R.A.R.BK-SS</v>
          </cell>
          <cell r="C506" t="str">
            <v>FritsJurgens Set - System Fx TP-R Class A - round - black floor plate+stainless steel cover plate</v>
          </cell>
          <cell r="D506">
            <v>871.5</v>
          </cell>
          <cell r="E506">
            <v>4.2530000000000001</v>
          </cell>
          <cell r="F506" t="str">
            <v>kg</v>
          </cell>
          <cell r="G506">
            <v>13.4</v>
          </cell>
          <cell r="H506">
            <v>21.8</v>
          </cell>
          <cell r="I506">
            <v>35</v>
          </cell>
          <cell r="J506" t="str">
            <v>cm</v>
          </cell>
          <cell r="K506">
            <v>0</v>
          </cell>
          <cell r="L506" t="str">
            <v>pcs</v>
          </cell>
          <cell r="M506" t="str">
            <v>83021000</v>
          </cell>
          <cell r="N506">
            <v>2.2869999999999999</v>
          </cell>
          <cell r="O506" t="str">
            <v>EUR</v>
          </cell>
          <cell r="P506" t="str">
            <v>set</v>
          </cell>
          <cell r="Q506" t="str">
            <v>BP.Fx.70.A.X.XX</v>
          </cell>
          <cell r="R506" t="str">
            <v>TP.X.TP-R.G.X.SS</v>
          </cell>
          <cell r="S506" t="str">
            <v>MT.1Fx.Mount</v>
          </cell>
          <cell r="T506" t="str">
            <v>FP.M.X.X.R.BK</v>
          </cell>
          <cell r="U506" t="str">
            <v>CP.X.X.G.N.SS</v>
          </cell>
          <cell r="V506" t="str">
            <v>FJ.IN.ST.36pg</v>
          </cell>
          <cell r="W506" t="str">
            <v>FJ.Box.ST</v>
          </cell>
          <cell r="X506" t="str">
            <v>FJ.Box.SL</v>
          </cell>
        </row>
        <row r="507">
          <cell r="A507">
            <v>8720681611136</v>
          </cell>
          <cell r="B507" t="str">
            <v>ST.Fx.TP-R.A.R.SS-BK</v>
          </cell>
          <cell r="C507" t="str">
            <v>FritsJurgens Set - System Fx TP-R Class A - round - stainless steel floor plate+black cover plate</v>
          </cell>
          <cell r="D507">
            <v>857.9</v>
          </cell>
          <cell r="E507">
            <v>4.2560000000000002</v>
          </cell>
          <cell r="F507" t="str">
            <v>kg</v>
          </cell>
          <cell r="G507">
            <v>13.4</v>
          </cell>
          <cell r="H507">
            <v>21.8</v>
          </cell>
          <cell r="I507">
            <v>35</v>
          </cell>
          <cell r="J507" t="str">
            <v>cm</v>
          </cell>
          <cell r="K507">
            <v>0</v>
          </cell>
          <cell r="L507" t="str">
            <v>pcs</v>
          </cell>
          <cell r="M507" t="str">
            <v>83021000</v>
          </cell>
          <cell r="N507">
            <v>2.29</v>
          </cell>
          <cell r="O507" t="str">
            <v>EUR</v>
          </cell>
          <cell r="P507" t="str">
            <v>set</v>
          </cell>
          <cell r="Q507" t="str">
            <v>BP.Fx.70.A.X.XX</v>
          </cell>
          <cell r="R507" t="str">
            <v>TP.X.TP-R.G.X.BK</v>
          </cell>
          <cell r="S507" t="str">
            <v>MT.1Fx.Mount</v>
          </cell>
          <cell r="T507" t="str">
            <v>FP.M.X.X.R.SS</v>
          </cell>
          <cell r="U507" t="str">
            <v>CP.X.X.G.N.SS</v>
          </cell>
          <cell r="V507" t="str">
            <v>FJ.IN.ST.36pg</v>
          </cell>
          <cell r="W507" t="str">
            <v>FJ.Box.ST</v>
          </cell>
          <cell r="X507" t="str">
            <v>FJ.Box.SL</v>
          </cell>
        </row>
        <row r="508">
          <cell r="A508">
            <v>8720681611129</v>
          </cell>
          <cell r="B508" t="str">
            <v>ST.Fx.TP-R.A.R.SS</v>
          </cell>
          <cell r="C508" t="str">
            <v>FritsJurgens Set - System Fx TP-R Class A - round - stainless steel</v>
          </cell>
          <cell r="D508">
            <v>857.9</v>
          </cell>
          <cell r="E508">
            <v>4.2560000000000002</v>
          </cell>
          <cell r="F508" t="str">
            <v>kg</v>
          </cell>
          <cell r="G508">
            <v>13.4</v>
          </cell>
          <cell r="H508">
            <v>21.8</v>
          </cell>
          <cell r="I508">
            <v>35</v>
          </cell>
          <cell r="J508" t="str">
            <v>cm</v>
          </cell>
          <cell r="K508">
            <v>0</v>
          </cell>
          <cell r="L508" t="str">
            <v>pcs</v>
          </cell>
          <cell r="M508" t="str">
            <v>83021000</v>
          </cell>
          <cell r="N508">
            <v>2.29</v>
          </cell>
          <cell r="O508" t="str">
            <v>EUR</v>
          </cell>
          <cell r="P508" t="str">
            <v>set</v>
          </cell>
          <cell r="Q508" t="str">
            <v>BP.Fx.70.A.X.XX</v>
          </cell>
          <cell r="R508" t="str">
            <v>TP.X.TP-R.G.X.SS</v>
          </cell>
          <cell r="S508" t="str">
            <v>MT.1Fx.Mount</v>
          </cell>
          <cell r="T508" t="str">
            <v>FP.M.X.X.R.SS</v>
          </cell>
          <cell r="U508" t="str">
            <v>CP.X.X.G.N.SS</v>
          </cell>
          <cell r="V508" t="str">
            <v>FJ.IN.ST.36pg</v>
          </cell>
          <cell r="W508" t="str">
            <v>FJ.Box.ST</v>
          </cell>
          <cell r="X508" t="str">
            <v>FJ.Box.SL</v>
          </cell>
        </row>
        <row r="509">
          <cell r="A509">
            <v>8720681611181</v>
          </cell>
          <cell r="B509" t="str">
            <v>ST.Fx.TP-R.A.S.BK</v>
          </cell>
          <cell r="C509" t="str">
            <v>FritsJurgens Set - System Fx TP-R Class A - squared - black</v>
          </cell>
          <cell r="D509">
            <v>857.9</v>
          </cell>
          <cell r="E509">
            <v>4.1929999999999996</v>
          </cell>
          <cell r="F509" t="str">
            <v>kg</v>
          </cell>
          <cell r="G509">
            <v>13.4</v>
          </cell>
          <cell r="H509">
            <v>21.8</v>
          </cell>
          <cell r="I509">
            <v>35</v>
          </cell>
          <cell r="J509" t="str">
            <v>cm</v>
          </cell>
          <cell r="K509">
            <v>0</v>
          </cell>
          <cell r="L509" t="str">
            <v>pcs</v>
          </cell>
          <cell r="M509" t="str">
            <v>83021000</v>
          </cell>
          <cell r="N509">
            <v>2.2160000000000002</v>
          </cell>
          <cell r="O509" t="str">
            <v>EUR</v>
          </cell>
          <cell r="P509" t="str">
            <v>set</v>
          </cell>
          <cell r="Q509" t="str">
            <v>BP.Fx.70.A.X.XX</v>
          </cell>
          <cell r="R509" t="str">
            <v>TP.X.TP-R.G.X.BK</v>
          </cell>
          <cell r="S509" t="str">
            <v>MT.1Fx.Mount</v>
          </cell>
          <cell r="T509" t="str">
            <v>FP.M.X.X.S.BK</v>
          </cell>
          <cell r="U509" t="str">
            <v>CP.X.X.G.N.SS</v>
          </cell>
          <cell r="V509" t="str">
            <v>FJ.IN.ST.40pg</v>
          </cell>
          <cell r="W509" t="str">
            <v>FJ.Box.ST</v>
          </cell>
          <cell r="X509" t="str">
            <v>FJ.Box.SL</v>
          </cell>
        </row>
        <row r="510">
          <cell r="A510">
            <v>8720681611228</v>
          </cell>
          <cell r="B510" t="str">
            <v>ST.Fx.TP-R.A.S.BK-WT</v>
          </cell>
          <cell r="C510" t="str">
            <v>FritsJurgens Set - System Fx TP-R Class A - squared - black floor plate+white cover plate</v>
          </cell>
          <cell r="D510">
            <v>857.9</v>
          </cell>
          <cell r="E510">
            <v>4.1929999999999996</v>
          </cell>
          <cell r="F510" t="str">
            <v>kg</v>
          </cell>
          <cell r="G510">
            <v>13.4</v>
          </cell>
          <cell r="H510">
            <v>21.8</v>
          </cell>
          <cell r="I510">
            <v>35</v>
          </cell>
          <cell r="J510" t="str">
            <v>cm</v>
          </cell>
          <cell r="K510">
            <v>0</v>
          </cell>
          <cell r="L510" t="str">
            <v>pcs</v>
          </cell>
          <cell r="M510" t="str">
            <v>83021000</v>
          </cell>
          <cell r="N510">
            <v>2.2160000000000002</v>
          </cell>
          <cell r="O510" t="str">
            <v>EUR</v>
          </cell>
          <cell r="P510" t="str">
            <v>set</v>
          </cell>
          <cell r="Q510" t="str">
            <v>BP.Fx.70.A.X.XX</v>
          </cell>
          <cell r="R510" t="str">
            <v>TP.X.TP-R.G.X.WT</v>
          </cell>
          <cell r="S510" t="str">
            <v>MT.1Fx.Mount</v>
          </cell>
          <cell r="T510" t="str">
            <v>FP.M.X.X.S.BK</v>
          </cell>
          <cell r="U510" t="str">
            <v>CP.X.X.G.N.SS</v>
          </cell>
          <cell r="V510" t="str">
            <v>FJ.IN.ST.40pg</v>
          </cell>
          <cell r="W510" t="str">
            <v>FJ.Box.ST</v>
          </cell>
          <cell r="X510" t="str">
            <v>FJ.Box.SL</v>
          </cell>
        </row>
        <row r="511">
          <cell r="A511">
            <v>8720681611280</v>
          </cell>
          <cell r="B511" t="str">
            <v>ST.Fx.TP-R.A.S.SS-WT</v>
          </cell>
          <cell r="C511" t="str">
            <v>FritsJurgens Set - System Fx TP-R Class A - squared - stainless steel floor plate+white cover plate</v>
          </cell>
          <cell r="D511">
            <v>845.4</v>
          </cell>
          <cell r="E511">
            <v>4.1929999999999996</v>
          </cell>
          <cell r="F511" t="str">
            <v>kg</v>
          </cell>
          <cell r="G511">
            <v>13.4</v>
          </cell>
          <cell r="H511">
            <v>21.8</v>
          </cell>
          <cell r="I511">
            <v>35</v>
          </cell>
          <cell r="J511" t="str">
            <v>cm</v>
          </cell>
          <cell r="K511">
            <v>0</v>
          </cell>
          <cell r="L511" t="str">
            <v>pcs</v>
          </cell>
          <cell r="M511" t="str">
            <v>83021000</v>
          </cell>
          <cell r="N511">
            <v>2.2160000000000002</v>
          </cell>
          <cell r="O511" t="str">
            <v>EUR</v>
          </cell>
          <cell r="P511" t="str">
            <v>set</v>
          </cell>
          <cell r="Q511" t="str">
            <v>BP.Fx.70.A.X.XX</v>
          </cell>
          <cell r="R511" t="str">
            <v>TP.X.TP-R.G.X.WT</v>
          </cell>
          <cell r="S511" t="str">
            <v>MT.1Fx.Mount</v>
          </cell>
          <cell r="T511" t="str">
            <v>FP.M.X.X.S.SS</v>
          </cell>
          <cell r="U511" t="str">
            <v>CP.X.X.G.N.SS</v>
          </cell>
          <cell r="V511" t="str">
            <v>FJ.IN.ST.40pg</v>
          </cell>
          <cell r="W511" t="str">
            <v>FJ.Box.ST</v>
          </cell>
          <cell r="X511" t="str">
            <v>FJ.Box.SL</v>
          </cell>
        </row>
        <row r="512">
          <cell r="A512">
            <v>8720681611211</v>
          </cell>
          <cell r="B512" t="str">
            <v>ST.Fx.TP-R.A.S.BK-SS</v>
          </cell>
          <cell r="C512" t="str">
            <v>FritsJurgens Set - System Fx TP-R Class A - squared - black floor plate+stainless steel cover plate</v>
          </cell>
          <cell r="D512">
            <v>857.9</v>
          </cell>
          <cell r="E512">
            <v>4.1929999999999996</v>
          </cell>
          <cell r="F512" t="str">
            <v>kg</v>
          </cell>
          <cell r="G512">
            <v>13.4</v>
          </cell>
          <cell r="H512">
            <v>21.8</v>
          </cell>
          <cell r="I512">
            <v>35</v>
          </cell>
          <cell r="J512" t="str">
            <v>cm</v>
          </cell>
          <cell r="K512">
            <v>0</v>
          </cell>
          <cell r="L512" t="str">
            <v>pcs</v>
          </cell>
          <cell r="M512" t="str">
            <v>83021000</v>
          </cell>
          <cell r="N512">
            <v>2.2160000000000002</v>
          </cell>
          <cell r="O512" t="str">
            <v>EUR</v>
          </cell>
          <cell r="P512" t="str">
            <v>set</v>
          </cell>
          <cell r="Q512" t="str">
            <v>BP.Fx.70.A.X.XX</v>
          </cell>
          <cell r="R512" t="str">
            <v>TP.X.TP-R.G.X.SS</v>
          </cell>
          <cell r="S512" t="str">
            <v>MT.1Fx.Mount</v>
          </cell>
          <cell r="T512" t="str">
            <v>FP.M.X.X.S.BK</v>
          </cell>
          <cell r="U512" t="str">
            <v>CP.X.X.G.N.SS</v>
          </cell>
          <cell r="V512" t="str">
            <v>FJ.IN.ST.40pg</v>
          </cell>
          <cell r="W512" t="str">
            <v>FJ.Box.ST</v>
          </cell>
          <cell r="X512" t="str">
            <v>FJ.Box.SL</v>
          </cell>
        </row>
        <row r="513">
          <cell r="A513">
            <v>8720681611259</v>
          </cell>
          <cell r="B513" t="str">
            <v>ST.Fx.TP-R.A.S.SS-BK</v>
          </cell>
          <cell r="C513" t="str">
            <v>FritsJurgens Set - System Fx TP-R Class A - squared - stainless steel floor plate+black cover plate</v>
          </cell>
          <cell r="D513">
            <v>845.4</v>
          </cell>
          <cell r="E513">
            <v>4.1929999999999996</v>
          </cell>
          <cell r="F513" t="str">
            <v>kg</v>
          </cell>
          <cell r="G513">
            <v>13.4</v>
          </cell>
          <cell r="H513">
            <v>21.8</v>
          </cell>
          <cell r="I513">
            <v>35</v>
          </cell>
          <cell r="J513" t="str">
            <v>cm</v>
          </cell>
          <cell r="K513">
            <v>0</v>
          </cell>
          <cell r="L513" t="str">
            <v>pcs</v>
          </cell>
          <cell r="M513" t="str">
            <v>83021000</v>
          </cell>
          <cell r="N513">
            <v>2.2160000000000002</v>
          </cell>
          <cell r="O513" t="str">
            <v>EUR</v>
          </cell>
          <cell r="P513" t="str">
            <v>set</v>
          </cell>
          <cell r="Q513" t="str">
            <v>BP.Fx.70.A.X.XX</v>
          </cell>
          <cell r="R513" t="str">
            <v>TP.X.TP-R.G.X.BK</v>
          </cell>
          <cell r="S513" t="str">
            <v>MT.1Fx.Mount</v>
          </cell>
          <cell r="T513" t="str">
            <v>FP.M.X.X.S.SS</v>
          </cell>
          <cell r="U513" t="str">
            <v>CP.X.X.G.N.SS</v>
          </cell>
          <cell r="V513" t="str">
            <v>FJ.IN.ST.40pg</v>
          </cell>
          <cell r="W513" t="str">
            <v>FJ.Box.ST</v>
          </cell>
          <cell r="X513" t="str">
            <v>FJ.Box.SL</v>
          </cell>
        </row>
        <row r="514">
          <cell r="A514">
            <v>8720681611242</v>
          </cell>
          <cell r="B514" t="str">
            <v>ST.Fx.TP-R.A.S.SS</v>
          </cell>
          <cell r="C514" t="str">
            <v>FritsJurgens Set - System Fx TP-R Class A - squared - stainless steel</v>
          </cell>
          <cell r="D514">
            <v>845.4</v>
          </cell>
          <cell r="E514">
            <v>4.1929999999999996</v>
          </cell>
          <cell r="F514" t="str">
            <v>kg</v>
          </cell>
          <cell r="G514">
            <v>13.4</v>
          </cell>
          <cell r="H514">
            <v>21.8</v>
          </cell>
          <cell r="I514">
            <v>35</v>
          </cell>
          <cell r="J514" t="str">
            <v>cm</v>
          </cell>
          <cell r="K514">
            <v>0</v>
          </cell>
          <cell r="L514" t="str">
            <v>pcs</v>
          </cell>
          <cell r="M514" t="str">
            <v>83021000</v>
          </cell>
          <cell r="N514">
            <v>2.2160000000000002</v>
          </cell>
          <cell r="O514" t="str">
            <v>EUR</v>
          </cell>
          <cell r="P514" t="str">
            <v>set</v>
          </cell>
          <cell r="Q514" t="str">
            <v>BP.Fx.70.A.X.XX</v>
          </cell>
          <cell r="R514" t="str">
            <v>TP.X.TP-R.G.X.SS</v>
          </cell>
          <cell r="S514" t="str">
            <v>MT.1Fx.Mount</v>
          </cell>
          <cell r="T514" t="str">
            <v>FP.M.X.X.S.SS</v>
          </cell>
          <cell r="U514" t="str">
            <v>CP.X.X.G.N.SS</v>
          </cell>
          <cell r="V514" t="str">
            <v>FJ.IN.ST.40pg</v>
          </cell>
          <cell r="W514" t="str">
            <v>FJ.Box.ST</v>
          </cell>
          <cell r="X514" t="str">
            <v>FJ.Box.SL</v>
          </cell>
        </row>
        <row r="515">
          <cell r="A515">
            <v>8720681611020</v>
          </cell>
          <cell r="B515" t="str">
            <v>ST.Fx.TP-R.A.FR.SS-WT</v>
          </cell>
          <cell r="C515" t="str">
            <v>FritsJurgens Set - System Fx TP-R Class A - Flush rounded - stainless steel floor plate+white cover plate</v>
          </cell>
          <cell r="D515">
            <v>845.4</v>
          </cell>
          <cell r="E515">
            <v>4.1559999999999997</v>
          </cell>
          <cell r="F515" t="str">
            <v>kg</v>
          </cell>
          <cell r="G515">
            <v>13.4</v>
          </cell>
          <cell r="H515">
            <v>21.8</v>
          </cell>
          <cell r="I515">
            <v>35</v>
          </cell>
          <cell r="J515" t="str">
            <v>cm</v>
          </cell>
          <cell r="K515">
            <v>0</v>
          </cell>
          <cell r="L515" t="str">
            <v>pcs</v>
          </cell>
          <cell r="M515" t="str">
            <v>83021000</v>
          </cell>
          <cell r="N515">
            <v>2.1949999999999998</v>
          </cell>
          <cell r="O515" t="str">
            <v>EUR</v>
          </cell>
          <cell r="P515" t="str">
            <v>set</v>
          </cell>
          <cell r="Q515" t="str">
            <v>BP.Fx.70.A.X.XX</v>
          </cell>
          <cell r="R515" t="str">
            <v>TP.X.TP-R.G.X.WT</v>
          </cell>
          <cell r="S515" t="str">
            <v>MT.1Fx.Mount</v>
          </cell>
          <cell r="T515" t="str">
            <v>FP.M.X.X.FR.SS</v>
          </cell>
          <cell r="U515" t="str">
            <v>CP.X.X.G.N.SS</v>
          </cell>
          <cell r="V515" t="str">
            <v>FJ.IN.ST.32pg</v>
          </cell>
          <cell r="W515" t="str">
            <v>FJ.Box.ST</v>
          </cell>
          <cell r="X515" t="str">
            <v>FJ.Box.SL</v>
          </cell>
        </row>
        <row r="516">
          <cell r="A516">
            <v>8720681611013</v>
          </cell>
          <cell r="B516" t="str">
            <v>ST.Fx.TP-R.A.FR.SS-BK</v>
          </cell>
          <cell r="C516" t="str">
            <v>FritsJurgens Set - System Fx TP-R Class A - Flush rounded - stainless steel floor plate+black cover plate</v>
          </cell>
          <cell r="D516">
            <v>845.4</v>
          </cell>
          <cell r="E516">
            <v>4.1559999999999997</v>
          </cell>
          <cell r="F516" t="str">
            <v>kg</v>
          </cell>
          <cell r="G516">
            <v>13.4</v>
          </cell>
          <cell r="H516">
            <v>21.8</v>
          </cell>
          <cell r="I516">
            <v>35</v>
          </cell>
          <cell r="J516" t="str">
            <v>cm</v>
          </cell>
          <cell r="K516">
            <v>0</v>
          </cell>
          <cell r="L516" t="str">
            <v>pcs</v>
          </cell>
          <cell r="M516" t="str">
            <v>83021000</v>
          </cell>
          <cell r="N516">
            <v>2.1949999999999998</v>
          </cell>
          <cell r="O516" t="str">
            <v>EUR</v>
          </cell>
          <cell r="P516" t="str">
            <v>set</v>
          </cell>
          <cell r="Q516" t="str">
            <v>BP.Fx.70.A.X.XX</v>
          </cell>
          <cell r="R516" t="str">
            <v>TP.X.TP-R.G.X.BK</v>
          </cell>
          <cell r="S516" t="str">
            <v>MT.1Fx.Mount</v>
          </cell>
          <cell r="T516" t="str">
            <v>FP.M.X.X.FR.SS</v>
          </cell>
          <cell r="U516" t="str">
            <v>CP.X.X.G.N.SS</v>
          </cell>
          <cell r="V516" t="str">
            <v>FJ.IN.ST.32pg</v>
          </cell>
          <cell r="W516" t="str">
            <v>FJ.Box.ST</v>
          </cell>
          <cell r="X516" t="str">
            <v>FJ.Box.SL</v>
          </cell>
        </row>
        <row r="517">
          <cell r="A517">
            <v>8720681611006</v>
          </cell>
          <cell r="B517" t="str">
            <v>ST.Fx.TP-R.A.FR.SS</v>
          </cell>
          <cell r="C517" t="str">
            <v>FritsJurgens Set - System Fx TP-R Class A - Flush rounded - stainless steel</v>
          </cell>
          <cell r="D517">
            <v>845.4</v>
          </cell>
          <cell r="E517">
            <v>4.1559999999999997</v>
          </cell>
          <cell r="F517" t="str">
            <v>kg</v>
          </cell>
          <cell r="G517">
            <v>13.4</v>
          </cell>
          <cell r="H517">
            <v>21.8</v>
          </cell>
          <cell r="I517">
            <v>35</v>
          </cell>
          <cell r="J517" t="str">
            <v>cm</v>
          </cell>
          <cell r="K517">
            <v>0</v>
          </cell>
          <cell r="L517" t="str">
            <v>pcs</v>
          </cell>
          <cell r="M517" t="str">
            <v>83021000</v>
          </cell>
          <cell r="N517">
            <v>2.1949999999999998</v>
          </cell>
          <cell r="O517" t="str">
            <v>EUR</v>
          </cell>
          <cell r="P517" t="str">
            <v>set</v>
          </cell>
          <cell r="Q517" t="str">
            <v>BP.Fx.70.A.X.XX</v>
          </cell>
          <cell r="R517" t="str">
            <v>TP.X.TP-R.G.X.SS</v>
          </cell>
          <cell r="S517" t="str">
            <v>MT.1Fx.Mount</v>
          </cell>
          <cell r="T517" t="str">
            <v>FP.M.X.X.FR.SS</v>
          </cell>
          <cell r="U517" t="str">
            <v>CP.X.X.G.N.SS</v>
          </cell>
          <cell r="V517" t="str">
            <v>FJ.IN.ST.32pg</v>
          </cell>
          <cell r="W517" t="str">
            <v>FJ.Box.ST</v>
          </cell>
          <cell r="X517" t="str">
            <v>FJ.Box.SL</v>
          </cell>
        </row>
        <row r="518">
          <cell r="A518">
            <v>8720681611068</v>
          </cell>
          <cell r="B518" t="str">
            <v>ST.Fx.TP-R.A.FS.SS-WT</v>
          </cell>
          <cell r="C518" t="str">
            <v>FritsJurgens Set - System Fx TP-R Class A - Flush squared - stainless steel floor plate+white cover plate</v>
          </cell>
          <cell r="D518">
            <v>845.4</v>
          </cell>
          <cell r="E518">
            <v>4.1589999999999998</v>
          </cell>
          <cell r="F518" t="str">
            <v>kg</v>
          </cell>
          <cell r="G518">
            <v>13.4</v>
          </cell>
          <cell r="H518">
            <v>21.8</v>
          </cell>
          <cell r="I518">
            <v>35</v>
          </cell>
          <cell r="J518" t="str">
            <v>cm</v>
          </cell>
          <cell r="K518">
            <v>0</v>
          </cell>
          <cell r="L518" t="str">
            <v>pcs</v>
          </cell>
          <cell r="M518" t="str">
            <v>83021000</v>
          </cell>
          <cell r="N518">
            <v>2.198</v>
          </cell>
          <cell r="O518" t="str">
            <v>EUR</v>
          </cell>
          <cell r="P518" t="str">
            <v>set</v>
          </cell>
          <cell r="Q518" t="str">
            <v>BP.Fx.70.A.X.XX</v>
          </cell>
          <cell r="R518" t="str">
            <v>TP.X.TP-R.G.X.WT</v>
          </cell>
          <cell r="S518" t="str">
            <v>MT.1Fx.Mount</v>
          </cell>
          <cell r="T518" t="str">
            <v>FP.M.X.X.FS.SS</v>
          </cell>
          <cell r="U518" t="str">
            <v>CP.X.X.G.N.SS</v>
          </cell>
          <cell r="V518" t="str">
            <v>FJ.IN.ST.32pg</v>
          </cell>
          <cell r="W518" t="str">
            <v>FJ.Box.ST</v>
          </cell>
          <cell r="X518" t="str">
            <v>FJ.Box.SL</v>
          </cell>
        </row>
        <row r="519">
          <cell r="A519">
            <v>8720681611044</v>
          </cell>
          <cell r="B519" t="str">
            <v>ST.Fx.TP-R.A.FS.SS-BK</v>
          </cell>
          <cell r="C519" t="str">
            <v>FritsJurgens Set - System Fx TP-R Class A - Flush squared - stainless steel floor plate+black cover plate</v>
          </cell>
          <cell r="D519">
            <v>845.4</v>
          </cell>
          <cell r="E519">
            <v>4.1589999999999998</v>
          </cell>
          <cell r="F519" t="str">
            <v>kg</v>
          </cell>
          <cell r="G519">
            <v>13.4</v>
          </cell>
          <cell r="H519">
            <v>21.8</v>
          </cell>
          <cell r="I519">
            <v>35</v>
          </cell>
          <cell r="J519" t="str">
            <v>cm</v>
          </cell>
          <cell r="K519">
            <v>0</v>
          </cell>
          <cell r="L519" t="str">
            <v>pcs</v>
          </cell>
          <cell r="M519" t="str">
            <v>83021000</v>
          </cell>
          <cell r="N519">
            <v>2.198</v>
          </cell>
          <cell r="O519" t="str">
            <v>EUR</v>
          </cell>
          <cell r="P519" t="str">
            <v>set</v>
          </cell>
          <cell r="Q519" t="str">
            <v>BP.Fx.70.A.X.XX</v>
          </cell>
          <cell r="R519" t="str">
            <v>TP.X.TP-R.G.X.BK</v>
          </cell>
          <cell r="S519" t="str">
            <v>MT.1Fx.Mount</v>
          </cell>
          <cell r="T519" t="str">
            <v>FP.M.X.X.FS.SS</v>
          </cell>
          <cell r="U519" t="str">
            <v>CP.X.X.G.N.SS</v>
          </cell>
          <cell r="V519" t="str">
            <v>FJ.IN.ST.32pg</v>
          </cell>
          <cell r="W519" t="str">
            <v>FJ.Box.ST</v>
          </cell>
          <cell r="X519" t="str">
            <v>FJ.Box.SL</v>
          </cell>
        </row>
        <row r="520">
          <cell r="A520">
            <v>8720681611037</v>
          </cell>
          <cell r="B520" t="str">
            <v>ST.Fx.TP-R.A.FS.SS</v>
          </cell>
          <cell r="C520" t="str">
            <v>FritsJurgens Set - System Fx TP-R Class A - Flush squared - stainless steel</v>
          </cell>
          <cell r="D520">
            <v>845.4</v>
          </cell>
          <cell r="E520">
            <v>4.1589999999999998</v>
          </cell>
          <cell r="F520" t="str">
            <v>kg</v>
          </cell>
          <cell r="G520">
            <v>13.4</v>
          </cell>
          <cell r="H520">
            <v>21.8</v>
          </cell>
          <cell r="I520">
            <v>35</v>
          </cell>
          <cell r="J520" t="str">
            <v>cm</v>
          </cell>
          <cell r="K520">
            <v>0</v>
          </cell>
          <cell r="L520" t="str">
            <v>pcs</v>
          </cell>
          <cell r="M520" t="str">
            <v>83021000</v>
          </cell>
          <cell r="N520">
            <v>2.198</v>
          </cell>
          <cell r="O520" t="str">
            <v>EUR</v>
          </cell>
          <cell r="P520" t="str">
            <v>set</v>
          </cell>
          <cell r="Q520" t="str">
            <v>BP.Fx.70.A.X.XX</v>
          </cell>
          <cell r="R520" t="str">
            <v>TP.X.TP-R.G.X.SS</v>
          </cell>
          <cell r="S520" t="str">
            <v>MT.1Fx.Mount</v>
          </cell>
          <cell r="T520" t="str">
            <v>FP.M.X.X.FS.SS</v>
          </cell>
          <cell r="U520" t="str">
            <v>CP.X.X.G.N.SS</v>
          </cell>
          <cell r="V520" t="str">
            <v>FJ.IN.ST.32pg</v>
          </cell>
          <cell r="W520" t="str">
            <v>FJ.Box.ST</v>
          </cell>
          <cell r="X520" t="str">
            <v>FJ.Box.SL</v>
          </cell>
        </row>
        <row r="521">
          <cell r="A521">
            <v>8720681619675</v>
          </cell>
          <cell r="B521" t="str">
            <v>ST.Fx.TP-R.C.R.BK</v>
          </cell>
          <cell r="C521" t="str">
            <v>FritsJurgens Set - System Fx TP-R Class C - round - black</v>
          </cell>
          <cell r="D521">
            <v>925</v>
          </cell>
          <cell r="E521">
            <v>4.2210000000000001</v>
          </cell>
          <cell r="F521" t="str">
            <v>kg</v>
          </cell>
          <cell r="G521">
            <v>13.4</v>
          </cell>
          <cell r="H521">
            <v>21.8</v>
          </cell>
          <cell r="I521">
            <v>35</v>
          </cell>
          <cell r="J521" t="str">
            <v>cm</v>
          </cell>
          <cell r="K521">
            <v>0</v>
          </cell>
          <cell r="L521" t="str">
            <v>pcs</v>
          </cell>
          <cell r="M521" t="str">
            <v>83021000</v>
          </cell>
          <cell r="N521">
            <v>2.2549999999999999</v>
          </cell>
          <cell r="O521" t="str">
            <v>EUR</v>
          </cell>
          <cell r="P521" t="str">
            <v>set</v>
          </cell>
          <cell r="Q521" t="str">
            <v>BP.Fx.70.C.X.XX</v>
          </cell>
          <cell r="R521" t="str">
            <v>TP.X.TP-R.G.X.BK</v>
          </cell>
          <cell r="S521" t="str">
            <v>MT.1Fx.Mount</v>
          </cell>
          <cell r="T521" t="str">
            <v>FP.M.X.X.R.BK</v>
          </cell>
          <cell r="U521" t="str">
            <v>CP.X.X.G.N.SS</v>
          </cell>
          <cell r="V521" t="str">
            <v>FJ.IN.ST.36pg</v>
          </cell>
          <cell r="W521" t="str">
            <v>FJ.Box.ST</v>
          </cell>
          <cell r="X521" t="str">
            <v>FJ.Box.SL</v>
          </cell>
        </row>
        <row r="522">
          <cell r="A522">
            <v>8720681619699</v>
          </cell>
          <cell r="B522" t="str">
            <v>ST.Fx.TP-R.C.R.BK-WT</v>
          </cell>
          <cell r="C522" t="str">
            <v>FritsJurgens Set - System Fx TP-R Class C - round - black floor plate+white cover plate</v>
          </cell>
          <cell r="D522">
            <v>925</v>
          </cell>
          <cell r="E522">
            <v>4.2210000000000001</v>
          </cell>
          <cell r="F522" t="str">
            <v>kg</v>
          </cell>
          <cell r="G522">
            <v>13.4</v>
          </cell>
          <cell r="H522">
            <v>21.8</v>
          </cell>
          <cell r="I522">
            <v>35</v>
          </cell>
          <cell r="J522" t="str">
            <v>cm</v>
          </cell>
          <cell r="K522">
            <v>0</v>
          </cell>
          <cell r="L522" t="str">
            <v>pcs</v>
          </cell>
          <cell r="M522" t="str">
            <v>83021000</v>
          </cell>
          <cell r="N522">
            <v>2.2549999999999999</v>
          </cell>
          <cell r="O522" t="str">
            <v>EUR</v>
          </cell>
          <cell r="P522" t="str">
            <v>set</v>
          </cell>
          <cell r="Q522" t="str">
            <v>BP.Fx.70.C.X.XX</v>
          </cell>
          <cell r="R522" t="str">
            <v>TP.X.TP-R.G.X.WT</v>
          </cell>
          <cell r="S522" t="str">
            <v>MT.1Fx.Mount</v>
          </cell>
          <cell r="T522" t="str">
            <v>FP.M.X.X.R.BK</v>
          </cell>
          <cell r="U522" t="str">
            <v>CP.X.X.G.N.SS</v>
          </cell>
          <cell r="V522" t="str">
            <v>FJ.IN.ST.36pg</v>
          </cell>
          <cell r="W522" t="str">
            <v>FJ.Box.ST</v>
          </cell>
          <cell r="X522" t="str">
            <v>FJ.Box.SL</v>
          </cell>
        </row>
        <row r="523">
          <cell r="A523">
            <v>8720681619767</v>
          </cell>
          <cell r="B523" t="str">
            <v>ST.Fx.TP-R.C.R.SS-WT</v>
          </cell>
          <cell r="C523" t="str">
            <v>FritsJurgens Set - System Fx TP-R Class C - round - stainless steel floor plate+white cover plate</v>
          </cell>
          <cell r="D523">
            <v>911.4</v>
          </cell>
          <cell r="E523">
            <v>4.2240000000000002</v>
          </cell>
          <cell r="F523" t="str">
            <v>kg</v>
          </cell>
          <cell r="G523">
            <v>13.4</v>
          </cell>
          <cell r="H523">
            <v>21.8</v>
          </cell>
          <cell r="I523">
            <v>35</v>
          </cell>
          <cell r="J523" t="str">
            <v>cm</v>
          </cell>
          <cell r="K523">
            <v>0</v>
          </cell>
          <cell r="L523" t="str">
            <v>pcs</v>
          </cell>
          <cell r="M523" t="str">
            <v>83021000</v>
          </cell>
          <cell r="N523">
            <v>2.258</v>
          </cell>
          <cell r="O523" t="str">
            <v>EUR</v>
          </cell>
          <cell r="P523" t="str">
            <v>set</v>
          </cell>
          <cell r="Q523" t="str">
            <v>BP.Fx.70.C.X.XX</v>
          </cell>
          <cell r="R523" t="str">
            <v>TP.X.TP-R.G.X.WT</v>
          </cell>
          <cell r="S523" t="str">
            <v>MT.1Fx.Mount</v>
          </cell>
          <cell r="T523" t="str">
            <v>FP.M.X.X.R.SS</v>
          </cell>
          <cell r="U523" t="str">
            <v>CP.X.X.G.N.SS</v>
          </cell>
          <cell r="V523" t="str">
            <v>FJ.IN.ST.36pg</v>
          </cell>
          <cell r="W523" t="str">
            <v>FJ.Box.ST</v>
          </cell>
          <cell r="X523" t="str">
            <v>FJ.Box.SL</v>
          </cell>
        </row>
        <row r="524">
          <cell r="A524">
            <v>8720681619682</v>
          </cell>
          <cell r="B524" t="str">
            <v>ST.Fx.TP-R.C.R.BK-SS</v>
          </cell>
          <cell r="C524" t="str">
            <v>FritsJurgens Set - System Fx TP-R Class C - round - black floor plate+stainless steel cover plate</v>
          </cell>
          <cell r="D524">
            <v>925</v>
          </cell>
          <cell r="E524">
            <v>4.2210000000000001</v>
          </cell>
          <cell r="F524" t="str">
            <v>kg</v>
          </cell>
          <cell r="G524">
            <v>13.4</v>
          </cell>
          <cell r="H524">
            <v>21.8</v>
          </cell>
          <cell r="I524">
            <v>35</v>
          </cell>
          <cell r="J524" t="str">
            <v>cm</v>
          </cell>
          <cell r="K524">
            <v>0</v>
          </cell>
          <cell r="L524" t="str">
            <v>pcs</v>
          </cell>
          <cell r="M524" t="str">
            <v>83021000</v>
          </cell>
          <cell r="N524">
            <v>2.2549999999999999</v>
          </cell>
          <cell r="O524" t="str">
            <v>EUR</v>
          </cell>
          <cell r="P524" t="str">
            <v>set</v>
          </cell>
          <cell r="Q524" t="str">
            <v>BP.Fx.70.C.X.XX</v>
          </cell>
          <cell r="R524" t="str">
            <v>TP.X.TP-R.G.X.SS</v>
          </cell>
          <cell r="S524" t="str">
            <v>MT.1Fx.Mount</v>
          </cell>
          <cell r="T524" t="str">
            <v>FP.M.X.X.R.BK</v>
          </cell>
          <cell r="U524" t="str">
            <v>CP.X.X.G.N.SS</v>
          </cell>
          <cell r="V524" t="str">
            <v>FJ.IN.ST.36pg</v>
          </cell>
          <cell r="W524" t="str">
            <v>FJ.Box.ST</v>
          </cell>
          <cell r="X524" t="str">
            <v>FJ.Box.SL</v>
          </cell>
        </row>
        <row r="525">
          <cell r="A525">
            <v>8720681619712</v>
          </cell>
          <cell r="B525" t="str">
            <v>ST.Fx.TP-R.C.R.SS-BK</v>
          </cell>
          <cell r="C525" t="str">
            <v>FritsJurgens Set - System Fx TP-R Class C - round - stainless steel floor plate+black cover plate</v>
          </cell>
          <cell r="D525">
            <v>911.4</v>
          </cell>
          <cell r="E525">
            <v>4.2240000000000002</v>
          </cell>
          <cell r="F525" t="str">
            <v>kg</v>
          </cell>
          <cell r="G525">
            <v>13.4</v>
          </cell>
          <cell r="H525">
            <v>21.8</v>
          </cell>
          <cell r="I525">
            <v>35</v>
          </cell>
          <cell r="J525" t="str">
            <v>cm</v>
          </cell>
          <cell r="K525">
            <v>0</v>
          </cell>
          <cell r="L525" t="str">
            <v>pcs</v>
          </cell>
          <cell r="M525" t="str">
            <v>83021000</v>
          </cell>
          <cell r="N525">
            <v>2.258</v>
          </cell>
          <cell r="O525" t="str">
            <v>EUR</v>
          </cell>
          <cell r="P525" t="str">
            <v>set</v>
          </cell>
          <cell r="Q525" t="str">
            <v>BP.Fx.70.C.X.XX</v>
          </cell>
          <cell r="R525" t="str">
            <v>TP.X.TP-R.G.X.BK</v>
          </cell>
          <cell r="S525" t="str">
            <v>MT.1Fx.Mount</v>
          </cell>
          <cell r="T525" t="str">
            <v>FP.M.X.X.R.SS</v>
          </cell>
          <cell r="U525" t="str">
            <v>CP.X.X.G.N.SS</v>
          </cell>
          <cell r="V525" t="str">
            <v>FJ.IN.ST.36pg</v>
          </cell>
          <cell r="W525" t="str">
            <v>FJ.Box.ST</v>
          </cell>
          <cell r="X525" t="str">
            <v>FJ.Box.SL</v>
          </cell>
        </row>
        <row r="526">
          <cell r="A526">
            <v>8720681619705</v>
          </cell>
          <cell r="B526" t="str">
            <v>ST.Fx.TP-R.C.R.SS</v>
          </cell>
          <cell r="C526" t="str">
            <v>FritsJurgens Set - System Fx TP-R Class C - round - stainless steel</v>
          </cell>
          <cell r="D526">
            <v>911.4</v>
          </cell>
          <cell r="E526">
            <v>4.2240000000000002</v>
          </cell>
          <cell r="F526" t="str">
            <v>kg</v>
          </cell>
          <cell r="G526">
            <v>13.4</v>
          </cell>
          <cell r="H526">
            <v>21.8</v>
          </cell>
          <cell r="I526">
            <v>35</v>
          </cell>
          <cell r="J526" t="str">
            <v>cm</v>
          </cell>
          <cell r="K526">
            <v>0</v>
          </cell>
          <cell r="L526" t="str">
            <v>pcs</v>
          </cell>
          <cell r="M526" t="str">
            <v>83021000</v>
          </cell>
          <cell r="N526">
            <v>2.258</v>
          </cell>
          <cell r="O526" t="str">
            <v>EUR</v>
          </cell>
          <cell r="P526" t="str">
            <v>set</v>
          </cell>
          <cell r="Q526" t="str">
            <v>BP.Fx.70.C.X.XX</v>
          </cell>
          <cell r="R526" t="str">
            <v>TP.X.TP-R.G.X.SS</v>
          </cell>
          <cell r="S526" t="str">
            <v>MT.1Fx.Mount</v>
          </cell>
          <cell r="T526" t="str">
            <v>FP.M.X.X.R.SS</v>
          </cell>
          <cell r="U526" t="str">
            <v>CP.X.X.G.N.SS</v>
          </cell>
          <cell r="V526" t="str">
            <v>FJ.IN.ST.36pg</v>
          </cell>
          <cell r="W526" t="str">
            <v>FJ.Box.ST</v>
          </cell>
          <cell r="X526" t="str">
            <v>FJ.Box.SL</v>
          </cell>
        </row>
        <row r="527">
          <cell r="A527">
            <v>8720681619774</v>
          </cell>
          <cell r="B527" t="str">
            <v>ST.Fx.TP-R.C.S.BK</v>
          </cell>
          <cell r="C527" t="str">
            <v>FritsJurgens Set - System Fx TP-R Class C - squared - black</v>
          </cell>
          <cell r="D527">
            <v>911.4</v>
          </cell>
          <cell r="E527">
            <v>4.1609999999999996</v>
          </cell>
          <cell r="F527" t="str">
            <v>kg</v>
          </cell>
          <cell r="G527">
            <v>13.4</v>
          </cell>
          <cell r="H527">
            <v>21.8</v>
          </cell>
          <cell r="I527">
            <v>35</v>
          </cell>
          <cell r="J527" t="str">
            <v>cm</v>
          </cell>
          <cell r="K527">
            <v>0</v>
          </cell>
          <cell r="L527" t="str">
            <v>pcs</v>
          </cell>
          <cell r="M527" t="str">
            <v>83021000</v>
          </cell>
          <cell r="N527">
            <v>2.1840000000000002</v>
          </cell>
          <cell r="O527" t="str">
            <v>EUR</v>
          </cell>
          <cell r="P527" t="str">
            <v>set</v>
          </cell>
          <cell r="Q527" t="str">
            <v>BP.Fx.70.C.X.XX</v>
          </cell>
          <cell r="R527" t="str">
            <v>TP.X.TP-R.G.X.BK</v>
          </cell>
          <cell r="S527" t="str">
            <v>MT.1Fx.Mount</v>
          </cell>
          <cell r="T527" t="str">
            <v>FP.M.X.X.S.BK</v>
          </cell>
          <cell r="U527" t="str">
            <v>CP.X.X.G.N.SS</v>
          </cell>
          <cell r="V527" t="str">
            <v>FJ.IN.ST.40pg</v>
          </cell>
          <cell r="W527" t="str">
            <v>FJ.Box.ST</v>
          </cell>
          <cell r="X527" t="str">
            <v>FJ.Box.SL</v>
          </cell>
        </row>
        <row r="528">
          <cell r="A528">
            <v>8720681619811</v>
          </cell>
          <cell r="B528" t="str">
            <v>ST.Fx.TP-R.C.S.BK-WT</v>
          </cell>
          <cell r="C528" t="str">
            <v>FritsJurgens Set - System Fx TP-R Class C - squared - black floor plate+white cover plate</v>
          </cell>
          <cell r="D528">
            <v>911.4</v>
          </cell>
          <cell r="E528">
            <v>4.1609999999999996</v>
          </cell>
          <cell r="F528" t="str">
            <v>kg</v>
          </cell>
          <cell r="G528">
            <v>13.4</v>
          </cell>
          <cell r="H528">
            <v>21.8</v>
          </cell>
          <cell r="I528">
            <v>35</v>
          </cell>
          <cell r="J528" t="str">
            <v>cm</v>
          </cell>
          <cell r="K528">
            <v>0</v>
          </cell>
          <cell r="L528" t="str">
            <v>pcs</v>
          </cell>
          <cell r="M528" t="str">
            <v>83021000</v>
          </cell>
          <cell r="N528">
            <v>2.1840000000000002</v>
          </cell>
          <cell r="O528" t="str">
            <v>EUR</v>
          </cell>
          <cell r="P528" t="str">
            <v>set</v>
          </cell>
          <cell r="Q528" t="str">
            <v>BP.Fx.70.C.X.XX</v>
          </cell>
          <cell r="R528" t="str">
            <v>TP.X.TP-R.G.X.WT</v>
          </cell>
          <cell r="S528" t="str">
            <v>MT.1Fx.Mount</v>
          </cell>
          <cell r="T528" t="str">
            <v>FP.M.X.X.S.BK</v>
          </cell>
          <cell r="U528" t="str">
            <v>CP.X.X.G.N.SS</v>
          </cell>
          <cell r="V528" t="str">
            <v>FJ.IN.ST.40pg</v>
          </cell>
          <cell r="W528" t="str">
            <v>FJ.Box.ST</v>
          </cell>
          <cell r="X528" t="str">
            <v>FJ.Box.SL</v>
          </cell>
        </row>
        <row r="529">
          <cell r="A529">
            <v>8720681619842</v>
          </cell>
          <cell r="B529" t="str">
            <v>ST.Fx.TP-R.C.S.SS-WT</v>
          </cell>
          <cell r="C529" t="str">
            <v>FritsJurgens Set - System Fx TP-R Class C - squared - stainless steel floor plate+white cover plate</v>
          </cell>
          <cell r="D529">
            <v>898.9</v>
          </cell>
          <cell r="E529">
            <v>4.1609999999999996</v>
          </cell>
          <cell r="F529" t="str">
            <v>kg</v>
          </cell>
          <cell r="G529">
            <v>13.4</v>
          </cell>
          <cell r="H529">
            <v>21.8</v>
          </cell>
          <cell r="I529">
            <v>35</v>
          </cell>
          <cell r="J529" t="str">
            <v>cm</v>
          </cell>
          <cell r="K529">
            <v>0</v>
          </cell>
          <cell r="L529" t="str">
            <v>pcs</v>
          </cell>
          <cell r="M529" t="str">
            <v>83021000</v>
          </cell>
          <cell r="N529">
            <v>2.1840000000000002</v>
          </cell>
          <cell r="O529" t="str">
            <v>EUR</v>
          </cell>
          <cell r="P529" t="str">
            <v>set</v>
          </cell>
          <cell r="Q529" t="str">
            <v>BP.Fx.70.C.X.XX</v>
          </cell>
          <cell r="R529" t="str">
            <v>TP.X.TP-R.G.X.WT</v>
          </cell>
          <cell r="S529" t="str">
            <v>MT.1Fx.Mount</v>
          </cell>
          <cell r="T529" t="str">
            <v>FP.M.X.X.S.SS</v>
          </cell>
          <cell r="U529" t="str">
            <v>CP.X.X.G.N.SS</v>
          </cell>
          <cell r="V529" t="str">
            <v>FJ.IN.ST.40pg</v>
          </cell>
          <cell r="W529" t="str">
            <v>FJ.Box.ST</v>
          </cell>
          <cell r="X529" t="str">
            <v>FJ.Box.SL</v>
          </cell>
        </row>
        <row r="530">
          <cell r="A530">
            <v>8720681619804</v>
          </cell>
          <cell r="B530" t="str">
            <v>ST.Fx.TP-R.C.S.BK-SS</v>
          </cell>
          <cell r="C530" t="str">
            <v>FritsJurgens Set - System Fx TP-R Class C - squared - black floor plate+stainless steel cover plate</v>
          </cell>
          <cell r="D530">
            <v>911.4</v>
          </cell>
          <cell r="E530">
            <v>4.1609999999999996</v>
          </cell>
          <cell r="F530" t="str">
            <v>kg</v>
          </cell>
          <cell r="G530">
            <v>13.4</v>
          </cell>
          <cell r="H530">
            <v>21.8</v>
          </cell>
          <cell r="I530">
            <v>35</v>
          </cell>
          <cell r="J530" t="str">
            <v>cm</v>
          </cell>
          <cell r="K530">
            <v>0</v>
          </cell>
          <cell r="L530" t="str">
            <v>pcs</v>
          </cell>
          <cell r="M530" t="str">
            <v>83021000</v>
          </cell>
          <cell r="N530">
            <v>2.1840000000000002</v>
          </cell>
          <cell r="O530" t="str">
            <v>EUR</v>
          </cell>
          <cell r="P530" t="str">
            <v>set</v>
          </cell>
          <cell r="Q530" t="str">
            <v>BP.Fx.70.C.X.XX</v>
          </cell>
          <cell r="R530" t="str">
            <v>TP.X.TP-R.G.X.SS</v>
          </cell>
          <cell r="S530" t="str">
            <v>MT.1Fx.Mount</v>
          </cell>
          <cell r="T530" t="str">
            <v>FP.M.X.X.S.BK</v>
          </cell>
          <cell r="U530" t="str">
            <v>CP.X.X.G.N.SS</v>
          </cell>
          <cell r="V530" t="str">
            <v>FJ.IN.ST.40pg</v>
          </cell>
          <cell r="W530" t="str">
            <v>FJ.Box.ST</v>
          </cell>
          <cell r="X530" t="str">
            <v>FJ.Box.SL</v>
          </cell>
        </row>
        <row r="531">
          <cell r="A531">
            <v>8720681619835</v>
          </cell>
          <cell r="B531" t="str">
            <v>ST.Fx.TP-R.C.S.SS-BK</v>
          </cell>
          <cell r="C531" t="str">
            <v>FritsJurgens Set - System Fx TP-R Class C - squared - stainless steel floor plate+black cover plate</v>
          </cell>
          <cell r="D531">
            <v>898.9</v>
          </cell>
          <cell r="E531">
            <v>4.1609999999999996</v>
          </cell>
          <cell r="F531" t="str">
            <v>kg</v>
          </cell>
          <cell r="G531">
            <v>13.4</v>
          </cell>
          <cell r="H531">
            <v>21.8</v>
          </cell>
          <cell r="I531">
            <v>35</v>
          </cell>
          <cell r="J531" t="str">
            <v>cm</v>
          </cell>
          <cell r="K531">
            <v>0</v>
          </cell>
          <cell r="L531" t="str">
            <v>pcs</v>
          </cell>
          <cell r="M531" t="str">
            <v>83021000</v>
          </cell>
          <cell r="N531">
            <v>2.1840000000000002</v>
          </cell>
          <cell r="O531" t="str">
            <v>EUR</v>
          </cell>
          <cell r="P531" t="str">
            <v>set</v>
          </cell>
          <cell r="Q531" t="str">
            <v>BP.Fx.70.C.X.XX</v>
          </cell>
          <cell r="R531" t="str">
            <v>TP.X.TP-R.G.X.BK</v>
          </cell>
          <cell r="S531" t="str">
            <v>MT.1Fx.Mount</v>
          </cell>
          <cell r="T531" t="str">
            <v>FP.M.X.X.S.SS</v>
          </cell>
          <cell r="U531" t="str">
            <v>CP.X.X.G.N.SS</v>
          </cell>
          <cell r="V531" t="str">
            <v>FJ.IN.ST.40pg</v>
          </cell>
          <cell r="W531" t="str">
            <v>FJ.Box.ST</v>
          </cell>
          <cell r="X531" t="str">
            <v>FJ.Box.SL</v>
          </cell>
        </row>
        <row r="532">
          <cell r="A532">
            <v>8720681619828</v>
          </cell>
          <cell r="B532" t="str">
            <v>ST.Fx.TP-R.C.S.SS</v>
          </cell>
          <cell r="C532" t="str">
            <v>FritsJurgens Set - System Fx TP-R Class C - squared - stainless steel</v>
          </cell>
          <cell r="D532">
            <v>898.9</v>
          </cell>
          <cell r="E532">
            <v>4.1609999999999996</v>
          </cell>
          <cell r="F532" t="str">
            <v>kg</v>
          </cell>
          <cell r="G532">
            <v>13.4</v>
          </cell>
          <cell r="H532">
            <v>21.8</v>
          </cell>
          <cell r="I532">
            <v>35</v>
          </cell>
          <cell r="J532" t="str">
            <v>cm</v>
          </cell>
          <cell r="K532">
            <v>0</v>
          </cell>
          <cell r="L532" t="str">
            <v>pcs</v>
          </cell>
          <cell r="M532" t="str">
            <v>83021000</v>
          </cell>
          <cell r="N532">
            <v>2.1840000000000002</v>
          </cell>
          <cell r="O532" t="str">
            <v>EUR</v>
          </cell>
          <cell r="P532" t="str">
            <v>set</v>
          </cell>
          <cell r="Q532" t="str">
            <v>BP.Fx.70.C.X.XX</v>
          </cell>
          <cell r="R532" t="str">
            <v>TP.X.TP-R.G.X.SS</v>
          </cell>
          <cell r="S532" t="str">
            <v>MT.1Fx.Mount</v>
          </cell>
          <cell r="T532" t="str">
            <v>FP.M.X.X.S.SS</v>
          </cell>
          <cell r="U532" t="str">
            <v>CP.X.X.G.N.SS</v>
          </cell>
          <cell r="V532" t="str">
            <v>FJ.IN.ST.40pg</v>
          </cell>
          <cell r="W532" t="str">
            <v>FJ.Box.ST</v>
          </cell>
          <cell r="X532" t="str">
            <v>FJ.Box.SL</v>
          </cell>
        </row>
        <row r="533">
          <cell r="A533">
            <v>8720681619620</v>
          </cell>
          <cell r="B533" t="str">
            <v>ST.Fx.TP-R.C.FR.SS-WT</v>
          </cell>
          <cell r="C533" t="str">
            <v>FritsJurgens Set - System Fx TP-R Class C - Flush rounded - stainless steel floor plate+white cover plate</v>
          </cell>
          <cell r="D533">
            <v>898.9</v>
          </cell>
          <cell r="E533">
            <v>4.1239999999999997</v>
          </cell>
          <cell r="F533" t="str">
            <v>kg</v>
          </cell>
          <cell r="G533">
            <v>13.4</v>
          </cell>
          <cell r="H533">
            <v>21.8</v>
          </cell>
          <cell r="I533">
            <v>35</v>
          </cell>
          <cell r="J533" t="str">
            <v>cm</v>
          </cell>
          <cell r="K533">
            <v>0</v>
          </cell>
          <cell r="L533" t="str">
            <v>pcs</v>
          </cell>
          <cell r="M533" t="str">
            <v>83021000</v>
          </cell>
          <cell r="N533">
            <v>2.1629999999999998</v>
          </cell>
          <cell r="O533" t="str">
            <v>EUR</v>
          </cell>
          <cell r="P533" t="str">
            <v>set</v>
          </cell>
          <cell r="Q533" t="str">
            <v>BP.Fx.70.C.X.XX</v>
          </cell>
          <cell r="R533" t="str">
            <v>TP.X.TP-R.G.X.WT</v>
          </cell>
          <cell r="S533" t="str">
            <v>MT.1Fx.Mount</v>
          </cell>
          <cell r="T533" t="str">
            <v>FP.M.X.X.FR.SS</v>
          </cell>
          <cell r="U533" t="str">
            <v>CP.X.X.G.N.SS</v>
          </cell>
          <cell r="V533" t="str">
            <v>FJ.IN.ST.32pg</v>
          </cell>
          <cell r="W533" t="str">
            <v>FJ.Box.ST</v>
          </cell>
          <cell r="X533" t="str">
            <v>FJ.Box.SL</v>
          </cell>
        </row>
        <row r="534">
          <cell r="A534">
            <v>8720681619613</v>
          </cell>
          <cell r="B534" t="str">
            <v>ST.Fx.TP-R.C.FR.SS-BK</v>
          </cell>
          <cell r="C534" t="str">
            <v>FritsJurgens Set - System Fx TP-R Class C - Flush rounded - stainless steel floor plate+black cover plate</v>
          </cell>
          <cell r="D534">
            <v>898.9</v>
          </cell>
          <cell r="E534">
            <v>4.1239999999999997</v>
          </cell>
          <cell r="F534" t="str">
            <v>kg</v>
          </cell>
          <cell r="G534">
            <v>13.4</v>
          </cell>
          <cell r="H534">
            <v>21.8</v>
          </cell>
          <cell r="I534">
            <v>35</v>
          </cell>
          <cell r="J534" t="str">
            <v>cm</v>
          </cell>
          <cell r="K534">
            <v>0</v>
          </cell>
          <cell r="L534" t="str">
            <v>pcs</v>
          </cell>
          <cell r="M534" t="str">
            <v>83021000</v>
          </cell>
          <cell r="N534">
            <v>2.1629999999999998</v>
          </cell>
          <cell r="O534" t="str">
            <v>EUR</v>
          </cell>
          <cell r="P534" t="str">
            <v>set</v>
          </cell>
          <cell r="Q534" t="str">
            <v>BP.Fx.70.C.X.XX</v>
          </cell>
          <cell r="R534" t="str">
            <v>TP.X.TP-R.G.X.BK</v>
          </cell>
          <cell r="S534" t="str">
            <v>MT.1Fx.Mount</v>
          </cell>
          <cell r="T534" t="str">
            <v>FP.M.X.X.FR.SS</v>
          </cell>
          <cell r="U534" t="str">
            <v>CP.X.X.G.N.SS</v>
          </cell>
          <cell r="V534" t="str">
            <v>FJ.IN.ST.32pg</v>
          </cell>
          <cell r="W534" t="str">
            <v>FJ.Box.ST</v>
          </cell>
          <cell r="X534" t="str">
            <v>FJ.Box.SL</v>
          </cell>
        </row>
        <row r="535">
          <cell r="A535">
            <v>8720681619583</v>
          </cell>
          <cell r="B535" t="str">
            <v>ST.Fx.TP-R.C.FR.SS</v>
          </cell>
          <cell r="C535" t="str">
            <v>FritsJurgens Set - System Fx TP-R Class C - Flush rounded - stainless steel</v>
          </cell>
          <cell r="D535">
            <v>898.9</v>
          </cell>
          <cell r="E535">
            <v>4.1239999999999997</v>
          </cell>
          <cell r="F535" t="str">
            <v>kg</v>
          </cell>
          <cell r="G535">
            <v>13.4</v>
          </cell>
          <cell r="H535">
            <v>21.8</v>
          </cell>
          <cell r="I535">
            <v>35</v>
          </cell>
          <cell r="J535" t="str">
            <v>cm</v>
          </cell>
          <cell r="K535">
            <v>0</v>
          </cell>
          <cell r="L535" t="str">
            <v>pcs</v>
          </cell>
          <cell r="M535" t="str">
            <v>83021000</v>
          </cell>
          <cell r="N535">
            <v>2.1629999999999998</v>
          </cell>
          <cell r="O535" t="str">
            <v>EUR</v>
          </cell>
          <cell r="P535" t="str">
            <v>set</v>
          </cell>
          <cell r="Q535" t="str">
            <v>BP.Fx.70.C.X.XX</v>
          </cell>
          <cell r="R535" t="str">
            <v>TP.X.TP-R.G.X.SS</v>
          </cell>
          <cell r="S535" t="str">
            <v>MT.1Fx.Mount</v>
          </cell>
          <cell r="T535" t="str">
            <v>FP.M.X.X.FR.SS</v>
          </cell>
          <cell r="U535" t="str">
            <v>CP.X.X.G.N.SS</v>
          </cell>
          <cell r="V535" t="str">
            <v>FJ.IN.ST.32pg</v>
          </cell>
          <cell r="W535" t="str">
            <v>FJ.Box.ST</v>
          </cell>
          <cell r="X535" t="str">
            <v>FJ.Box.SL</v>
          </cell>
        </row>
        <row r="536">
          <cell r="A536">
            <v>8720681619651</v>
          </cell>
          <cell r="B536" t="str">
            <v>ST.Fx.TP-R.C.FS.SS-WT</v>
          </cell>
          <cell r="C536" t="str">
            <v>FritsJurgens Set - System Fx TP-R Class C - Flush squared - stainless steel floor plate+white cover plate</v>
          </cell>
          <cell r="D536">
            <v>898.9</v>
          </cell>
          <cell r="E536">
            <v>4.1269999999999998</v>
          </cell>
          <cell r="F536" t="str">
            <v>kg</v>
          </cell>
          <cell r="G536">
            <v>13.4</v>
          </cell>
          <cell r="H536">
            <v>21.8</v>
          </cell>
          <cell r="I536">
            <v>35</v>
          </cell>
          <cell r="J536" t="str">
            <v>cm</v>
          </cell>
          <cell r="K536">
            <v>0</v>
          </cell>
          <cell r="L536" t="str">
            <v>pcs</v>
          </cell>
          <cell r="M536" t="str">
            <v>83021000</v>
          </cell>
          <cell r="N536">
            <v>2.1659999999999999</v>
          </cell>
          <cell r="O536" t="str">
            <v>EUR</v>
          </cell>
          <cell r="P536" t="str">
            <v>set</v>
          </cell>
          <cell r="Q536" t="str">
            <v>BP.Fx.70.C.X.XX</v>
          </cell>
          <cell r="R536" t="str">
            <v>TP.X.TP-R.G.X.WT</v>
          </cell>
          <cell r="S536" t="str">
            <v>MT.1Fx.Mount</v>
          </cell>
          <cell r="T536" t="str">
            <v>FP.M.X.X.FS.SS</v>
          </cell>
          <cell r="U536" t="str">
            <v>CP.X.X.G.N.SS</v>
          </cell>
          <cell r="V536" t="str">
            <v>FJ.IN.ST.32pg</v>
          </cell>
          <cell r="W536" t="str">
            <v>FJ.Box.ST</v>
          </cell>
          <cell r="X536" t="str">
            <v>FJ.Box.SL</v>
          </cell>
        </row>
        <row r="537">
          <cell r="A537">
            <v>8720681619644</v>
          </cell>
          <cell r="B537" t="str">
            <v>ST.Fx.TP-R.C.FS.SS-BK</v>
          </cell>
          <cell r="C537" t="str">
            <v>FritsJurgens Set - System Fx TP-R Class C - Flush squared - stainless steel floor plate+black cover plate</v>
          </cell>
          <cell r="D537">
            <v>898.9</v>
          </cell>
          <cell r="E537">
            <v>4.1269999999999998</v>
          </cell>
          <cell r="F537" t="str">
            <v>kg</v>
          </cell>
          <cell r="G537">
            <v>13.4</v>
          </cell>
          <cell r="H537">
            <v>21.8</v>
          </cell>
          <cell r="I537">
            <v>35</v>
          </cell>
          <cell r="J537" t="str">
            <v>cm</v>
          </cell>
          <cell r="K537">
            <v>0</v>
          </cell>
          <cell r="L537" t="str">
            <v>pcs</v>
          </cell>
          <cell r="M537" t="str">
            <v>83021000</v>
          </cell>
          <cell r="N537">
            <v>2.1659999999999999</v>
          </cell>
          <cell r="O537" t="str">
            <v>EUR</v>
          </cell>
          <cell r="P537" t="str">
            <v>set</v>
          </cell>
          <cell r="Q537" t="str">
            <v>BP.Fx.70.C.X.XX</v>
          </cell>
          <cell r="R537" t="str">
            <v>TP.X.TP-R.G.X.BK</v>
          </cell>
          <cell r="S537" t="str">
            <v>MT.1Fx.Mount</v>
          </cell>
          <cell r="T537" t="str">
            <v>FP.M.X.X.FS.SS</v>
          </cell>
          <cell r="U537" t="str">
            <v>CP.X.X.G.N.SS</v>
          </cell>
          <cell r="V537" t="str">
            <v>FJ.IN.ST.32pg</v>
          </cell>
          <cell r="W537" t="str">
            <v>FJ.Box.ST</v>
          </cell>
          <cell r="X537" t="str">
            <v>FJ.Box.SL</v>
          </cell>
        </row>
        <row r="538">
          <cell r="A538">
            <v>8720681619637</v>
          </cell>
          <cell r="B538" t="str">
            <v>ST.Fx.TP-R.C.FS.SS</v>
          </cell>
          <cell r="C538" t="str">
            <v>FritsJurgens Set - System Fx TP-R Class C - Flush squared - stainless steel</v>
          </cell>
          <cell r="D538">
            <v>898.9</v>
          </cell>
          <cell r="E538">
            <v>4.1269999999999998</v>
          </cell>
          <cell r="F538" t="str">
            <v>kg</v>
          </cell>
          <cell r="G538">
            <v>13.4</v>
          </cell>
          <cell r="H538">
            <v>21.8</v>
          </cell>
          <cell r="I538">
            <v>35</v>
          </cell>
          <cell r="J538" t="str">
            <v>cm</v>
          </cell>
          <cell r="K538">
            <v>0</v>
          </cell>
          <cell r="L538" t="str">
            <v>pcs</v>
          </cell>
          <cell r="M538" t="str">
            <v>83021000</v>
          </cell>
          <cell r="N538">
            <v>2.1659999999999999</v>
          </cell>
          <cell r="O538" t="str">
            <v>EUR</v>
          </cell>
          <cell r="P538" t="str">
            <v>set</v>
          </cell>
          <cell r="Q538" t="str">
            <v>BP.Fx.70.C.X.XX</v>
          </cell>
          <cell r="R538" t="str">
            <v>TP.X.TP-R.G.X.SS</v>
          </cell>
          <cell r="S538" t="str">
            <v>MT.1Fx.Mount</v>
          </cell>
          <cell r="T538" t="str">
            <v>FP.M.X.X.FS.SS</v>
          </cell>
          <cell r="U538" t="str">
            <v>CP.X.X.G.N.SS</v>
          </cell>
          <cell r="V538" t="str">
            <v>FJ.IN.ST.32pg</v>
          </cell>
          <cell r="W538" t="str">
            <v>FJ.Box.ST</v>
          </cell>
          <cell r="X538" t="str">
            <v>FJ.Box.SL</v>
          </cell>
        </row>
        <row r="539">
          <cell r="A539">
            <v>8720681606231</v>
          </cell>
          <cell r="B539" t="str">
            <v>ST.Fx.TP-R.G.R.BK</v>
          </cell>
          <cell r="C539" t="str">
            <v>FritsJurgens Set - System Fx TP-R Class G - round - black</v>
          </cell>
          <cell r="D539">
            <v>1026.8499999999999</v>
          </cell>
          <cell r="E539">
            <v>4.2519999999999998</v>
          </cell>
          <cell r="F539" t="str">
            <v>kg</v>
          </cell>
          <cell r="G539">
            <v>13.4</v>
          </cell>
          <cell r="H539">
            <v>21.8</v>
          </cell>
          <cell r="I539">
            <v>35</v>
          </cell>
          <cell r="J539" t="str">
            <v>cm</v>
          </cell>
          <cell r="K539">
            <v>0</v>
          </cell>
          <cell r="L539" t="str">
            <v>pcs</v>
          </cell>
          <cell r="M539" t="str">
            <v>83021000</v>
          </cell>
          <cell r="N539">
            <v>2.286</v>
          </cell>
          <cell r="O539" t="str">
            <v>EUR</v>
          </cell>
          <cell r="P539" t="str">
            <v>set</v>
          </cell>
          <cell r="Q539" t="str">
            <v>BP.Fx.70.G.X.XX</v>
          </cell>
          <cell r="R539" t="str">
            <v>TP.X.TP-R.G.X.BK</v>
          </cell>
          <cell r="S539" t="str">
            <v>MT.1Fx.Mount</v>
          </cell>
          <cell r="T539" t="str">
            <v>FP.M.X.X.R.BK</v>
          </cell>
          <cell r="U539" t="str">
            <v>CP.X.X.G.N.SS</v>
          </cell>
          <cell r="V539" t="str">
            <v>FJ.IN.ST.36pg</v>
          </cell>
          <cell r="W539" t="str">
            <v>FJ.Box.ST</v>
          </cell>
          <cell r="X539" t="str">
            <v>FJ.Box.SL</v>
          </cell>
        </row>
        <row r="540">
          <cell r="A540">
            <v>8720681606460</v>
          </cell>
          <cell r="B540" t="str">
            <v>ST.Fx.TP-R.G.R.BK-WT</v>
          </cell>
          <cell r="C540" t="str">
            <v>FritsJurgens Set - System Fx TP-R Class G - round - black floor plate+white cover plate</v>
          </cell>
          <cell r="D540">
            <v>1026.8499999999999</v>
          </cell>
          <cell r="E540">
            <v>4.2519999999999998</v>
          </cell>
          <cell r="F540" t="str">
            <v>kg</v>
          </cell>
          <cell r="G540">
            <v>13.4</v>
          </cell>
          <cell r="H540">
            <v>21.8</v>
          </cell>
          <cell r="I540">
            <v>35</v>
          </cell>
          <cell r="J540" t="str">
            <v>cm</v>
          </cell>
          <cell r="K540">
            <v>0</v>
          </cell>
          <cell r="L540" t="str">
            <v>pcs</v>
          </cell>
          <cell r="M540" t="str">
            <v>83021000</v>
          </cell>
          <cell r="N540">
            <v>2.286</v>
          </cell>
          <cell r="O540" t="str">
            <v>EUR</v>
          </cell>
          <cell r="P540" t="str">
            <v>set</v>
          </cell>
          <cell r="Q540" t="str">
            <v>BP.Fx.70.G.X.XX</v>
          </cell>
          <cell r="R540" t="str">
            <v>TP.X.TP-R.G.X.WT</v>
          </cell>
          <cell r="S540" t="str">
            <v>MT.1Fx.Mount</v>
          </cell>
          <cell r="T540" t="str">
            <v>FP.M.X.X.R.BK</v>
          </cell>
          <cell r="U540" t="str">
            <v>CP.X.X.G.N.SS</v>
          </cell>
          <cell r="V540" t="str">
            <v>FJ.IN.ST.36pg</v>
          </cell>
          <cell r="W540" t="str">
            <v>FJ.Box.ST</v>
          </cell>
          <cell r="X540" t="str">
            <v>FJ.Box.SL</v>
          </cell>
        </row>
        <row r="541">
          <cell r="A541">
            <v>8720681606415</v>
          </cell>
          <cell r="B541" t="str">
            <v>ST.Fx.TP-R.G.R.SS-WT</v>
          </cell>
          <cell r="C541" t="str">
            <v>FritsJurgens Set - System Fx TP-R Class G - round - stainless steel floor plate+white cover plate</v>
          </cell>
          <cell r="D541">
            <v>1013.25</v>
          </cell>
          <cell r="E541">
            <v>4.2549999999999999</v>
          </cell>
          <cell r="F541" t="str">
            <v>kg</v>
          </cell>
          <cell r="G541">
            <v>13.4</v>
          </cell>
          <cell r="H541">
            <v>21.8</v>
          </cell>
          <cell r="I541">
            <v>35</v>
          </cell>
          <cell r="J541" t="str">
            <v>cm</v>
          </cell>
          <cell r="K541">
            <v>0</v>
          </cell>
          <cell r="L541" t="str">
            <v>pcs</v>
          </cell>
          <cell r="M541" t="str">
            <v>83021000</v>
          </cell>
          <cell r="N541">
            <v>2.2890000000000001</v>
          </cell>
          <cell r="O541" t="str">
            <v>EUR</v>
          </cell>
          <cell r="P541" t="str">
            <v>set</v>
          </cell>
          <cell r="Q541" t="str">
            <v>BP.Fx.70.G.X.XX</v>
          </cell>
          <cell r="R541" t="str">
            <v>TP.X.TP-R.G.X.WT</v>
          </cell>
          <cell r="S541" t="str">
            <v>MT.1Fx.Mount</v>
          </cell>
          <cell r="T541" t="str">
            <v>FP.M.X.X.R.SS</v>
          </cell>
          <cell r="U541" t="str">
            <v>CP.X.X.G.N.SS</v>
          </cell>
          <cell r="V541" t="str">
            <v>FJ.IN.ST.36pg</v>
          </cell>
          <cell r="W541" t="str">
            <v>FJ.Box.ST</v>
          </cell>
          <cell r="X541" t="str">
            <v>FJ.Box.SL</v>
          </cell>
        </row>
        <row r="542">
          <cell r="A542">
            <v>8720681606347</v>
          </cell>
          <cell r="B542" t="str">
            <v>ST.Fx.TP-R.G.R.BK-SS</v>
          </cell>
          <cell r="C542" t="str">
            <v>FritsJurgens Set - System Fx TP-R Class G - round - black floor plate+stainless steel cover plate</v>
          </cell>
          <cell r="D542">
            <v>1026.8499999999999</v>
          </cell>
          <cell r="E542">
            <v>4.2519999999999998</v>
          </cell>
          <cell r="F542" t="str">
            <v>kg</v>
          </cell>
          <cell r="G542">
            <v>13.4</v>
          </cell>
          <cell r="H542">
            <v>21.8</v>
          </cell>
          <cell r="I542">
            <v>35</v>
          </cell>
          <cell r="J542" t="str">
            <v>cm</v>
          </cell>
          <cell r="K542">
            <v>0</v>
          </cell>
          <cell r="L542" t="str">
            <v>pcs</v>
          </cell>
          <cell r="M542" t="str">
            <v>83021000</v>
          </cell>
          <cell r="N542">
            <v>2.286</v>
          </cell>
          <cell r="O542" t="str">
            <v>EUR</v>
          </cell>
          <cell r="P542" t="str">
            <v>set</v>
          </cell>
          <cell r="Q542" t="str">
            <v>BP.Fx.70.G.X.XX</v>
          </cell>
          <cell r="R542" t="str">
            <v>TP.X.TP-R.G.X.SS</v>
          </cell>
          <cell r="S542" t="str">
            <v>MT.1Fx.Mount</v>
          </cell>
          <cell r="T542" t="str">
            <v>FP.M.X.X.R.BK</v>
          </cell>
          <cell r="U542" t="str">
            <v>CP.X.X.G.N.SS</v>
          </cell>
          <cell r="V542" t="str">
            <v>FJ.IN.ST.36pg</v>
          </cell>
          <cell r="W542" t="str">
            <v>FJ.Box.ST</v>
          </cell>
          <cell r="X542" t="str">
            <v>FJ.Box.SL</v>
          </cell>
        </row>
        <row r="543">
          <cell r="A543">
            <v>8720681606286</v>
          </cell>
          <cell r="B543" t="str">
            <v>ST.Fx.TP-R.G.R.SS-BK</v>
          </cell>
          <cell r="C543" t="str">
            <v>FritsJurgens Set - System Fx TP-R Class G - round - stainless steel floor plate+black cover plate</v>
          </cell>
          <cell r="D543">
            <v>1013.25</v>
          </cell>
          <cell r="E543">
            <v>4.2549999999999999</v>
          </cell>
          <cell r="F543" t="str">
            <v>kg</v>
          </cell>
          <cell r="G543">
            <v>13.4</v>
          </cell>
          <cell r="H543">
            <v>21.8</v>
          </cell>
          <cell r="I543">
            <v>35</v>
          </cell>
          <cell r="J543" t="str">
            <v>cm</v>
          </cell>
          <cell r="K543">
            <v>0</v>
          </cell>
          <cell r="L543" t="str">
            <v>pcs</v>
          </cell>
          <cell r="M543" t="str">
            <v>83021000</v>
          </cell>
          <cell r="N543">
            <v>2.2890000000000001</v>
          </cell>
          <cell r="O543" t="str">
            <v>EUR</v>
          </cell>
          <cell r="P543" t="str">
            <v>set</v>
          </cell>
          <cell r="Q543" t="str">
            <v>BP.Fx.70.G.X.XX</v>
          </cell>
          <cell r="R543" t="str">
            <v>TP.X.TP-R.G.X.BK</v>
          </cell>
          <cell r="S543" t="str">
            <v>MT.1Fx.Mount</v>
          </cell>
          <cell r="T543" t="str">
            <v>FP.M.X.X.R.SS</v>
          </cell>
          <cell r="U543" t="str">
            <v>CP.X.X.G.N.SS</v>
          </cell>
          <cell r="V543" t="str">
            <v>FJ.IN.ST.36pg</v>
          </cell>
          <cell r="W543" t="str">
            <v>FJ.Box.ST</v>
          </cell>
          <cell r="X543" t="str">
            <v>FJ.Box.SL</v>
          </cell>
        </row>
        <row r="544">
          <cell r="A544">
            <v>8720681606125</v>
          </cell>
          <cell r="B544" t="str">
            <v>ST.Fx.TP-R.G.R.SS</v>
          </cell>
          <cell r="C544" t="str">
            <v>FritsJurgens Set - System Fx TP-R Class G - round - stainless steel</v>
          </cell>
          <cell r="D544">
            <v>1013.25</v>
          </cell>
          <cell r="E544">
            <v>4.2549999999999999</v>
          </cell>
          <cell r="F544" t="str">
            <v>kg</v>
          </cell>
          <cell r="G544">
            <v>13.4</v>
          </cell>
          <cell r="H544">
            <v>21.8</v>
          </cell>
          <cell r="I544">
            <v>35</v>
          </cell>
          <cell r="J544" t="str">
            <v>cm</v>
          </cell>
          <cell r="K544">
            <v>0</v>
          </cell>
          <cell r="L544" t="str">
            <v>pcs</v>
          </cell>
          <cell r="M544" t="str">
            <v>83021000</v>
          </cell>
          <cell r="N544">
            <v>2.2890000000000001</v>
          </cell>
          <cell r="O544" t="str">
            <v>EUR</v>
          </cell>
          <cell r="P544" t="str">
            <v>set</v>
          </cell>
          <cell r="Q544" t="str">
            <v>BP.Fx.70.G.X.XX</v>
          </cell>
          <cell r="R544" t="str">
            <v>TP.X.TP-R.G.X.SS</v>
          </cell>
          <cell r="S544" t="str">
            <v>MT.1Fx.Mount</v>
          </cell>
          <cell r="T544" t="str">
            <v>FP.M.X.X.R.SS</v>
          </cell>
          <cell r="U544" t="str">
            <v>CP.X.X.G.N.SS</v>
          </cell>
          <cell r="V544" t="str">
            <v>FJ.IN.ST.36pg</v>
          </cell>
          <cell r="W544" t="str">
            <v>FJ.Box.ST</v>
          </cell>
          <cell r="X544" t="str">
            <v>FJ.Box.SL</v>
          </cell>
        </row>
        <row r="545">
          <cell r="A545">
            <v>8720681606224</v>
          </cell>
          <cell r="B545" t="str">
            <v>ST.Fx.TP-R.G.S.BK</v>
          </cell>
          <cell r="C545" t="str">
            <v>FritsJurgens Set - System Fx TP-R Class G - squared - black</v>
          </cell>
          <cell r="D545">
            <v>1013.25</v>
          </cell>
          <cell r="E545">
            <v>4.1920000000000002</v>
          </cell>
          <cell r="F545" t="str">
            <v>kg</v>
          </cell>
          <cell r="G545">
            <v>13.4</v>
          </cell>
          <cell r="H545">
            <v>21.8</v>
          </cell>
          <cell r="I545">
            <v>35</v>
          </cell>
          <cell r="J545" t="str">
            <v>cm</v>
          </cell>
          <cell r="K545">
            <v>0</v>
          </cell>
          <cell r="L545" t="str">
            <v>pcs</v>
          </cell>
          <cell r="M545" t="str">
            <v>83021000</v>
          </cell>
          <cell r="N545">
            <v>2.2149999999999999</v>
          </cell>
          <cell r="O545" t="str">
            <v>EUR</v>
          </cell>
          <cell r="P545" t="str">
            <v>set</v>
          </cell>
          <cell r="Q545" t="str">
            <v>BP.Fx.70.G.X.XX</v>
          </cell>
          <cell r="R545" t="str">
            <v>TP.X.TP-R.G.X.BK</v>
          </cell>
          <cell r="S545" t="str">
            <v>MT.1Fx.Mount</v>
          </cell>
          <cell r="T545" t="str">
            <v>FP.M.X.X.S.BK</v>
          </cell>
          <cell r="U545" t="str">
            <v>CP.X.X.G.N.SS</v>
          </cell>
          <cell r="V545" t="str">
            <v>FJ.IN.ST.40pg</v>
          </cell>
          <cell r="W545" t="str">
            <v>FJ.Box.ST</v>
          </cell>
          <cell r="X545" t="str">
            <v>FJ.Box.SL</v>
          </cell>
        </row>
        <row r="546">
          <cell r="A546">
            <v>8720681606446</v>
          </cell>
          <cell r="B546" t="str">
            <v>ST.Fx.TP-R.G.S.BK-WT</v>
          </cell>
          <cell r="C546" t="str">
            <v>FritsJurgens Set - System Fx TP-R Class G - squared - black floor plate+white cover plate</v>
          </cell>
          <cell r="D546">
            <v>1013.25</v>
          </cell>
          <cell r="E546">
            <v>4.1920000000000002</v>
          </cell>
          <cell r="F546" t="str">
            <v>kg</v>
          </cell>
          <cell r="G546">
            <v>13.4</v>
          </cell>
          <cell r="H546">
            <v>21.8</v>
          </cell>
          <cell r="I546">
            <v>35</v>
          </cell>
          <cell r="J546" t="str">
            <v>cm</v>
          </cell>
          <cell r="K546">
            <v>0</v>
          </cell>
          <cell r="L546" t="str">
            <v>pcs</v>
          </cell>
          <cell r="M546" t="str">
            <v>83021000</v>
          </cell>
          <cell r="N546">
            <v>2.2149999999999999</v>
          </cell>
          <cell r="O546" t="str">
            <v>EUR</v>
          </cell>
          <cell r="P546" t="str">
            <v>set</v>
          </cell>
          <cell r="Q546" t="str">
            <v>BP.Fx.70.G.X.XX</v>
          </cell>
          <cell r="R546" t="str">
            <v>TP.X.TP-R.G.X.WT</v>
          </cell>
          <cell r="S546" t="str">
            <v>MT.1Fx.Mount</v>
          </cell>
          <cell r="T546" t="str">
            <v>FP.M.X.X.S.BK</v>
          </cell>
          <cell r="U546" t="str">
            <v>CP.X.X.G.N.SS</v>
          </cell>
          <cell r="V546" t="str">
            <v>FJ.IN.ST.40pg</v>
          </cell>
          <cell r="W546" t="str">
            <v>FJ.Box.ST</v>
          </cell>
          <cell r="X546" t="str">
            <v>FJ.Box.SL</v>
          </cell>
        </row>
        <row r="547">
          <cell r="A547">
            <v>8720681606408</v>
          </cell>
          <cell r="B547" t="str">
            <v>ST.Fx.TP-R.G.S.SS-WT</v>
          </cell>
          <cell r="C547" t="str">
            <v>FritsJurgens Set - System Fx TP-R Class G - squared - stainless steel floor plate+white cover plate</v>
          </cell>
          <cell r="D547">
            <v>1000.75</v>
          </cell>
          <cell r="E547">
            <v>4.1920000000000002</v>
          </cell>
          <cell r="F547" t="str">
            <v>kg</v>
          </cell>
          <cell r="G547">
            <v>13.4</v>
          </cell>
          <cell r="H547">
            <v>21.8</v>
          </cell>
          <cell r="I547">
            <v>35</v>
          </cell>
          <cell r="J547" t="str">
            <v>cm</v>
          </cell>
          <cell r="K547">
            <v>0</v>
          </cell>
          <cell r="L547" t="str">
            <v>pcs</v>
          </cell>
          <cell r="M547" t="str">
            <v>83021000</v>
          </cell>
          <cell r="N547">
            <v>2.2149999999999999</v>
          </cell>
          <cell r="O547" t="str">
            <v>EUR</v>
          </cell>
          <cell r="P547" t="str">
            <v>set</v>
          </cell>
          <cell r="Q547" t="str">
            <v>BP.Fx.70.G.X.XX</v>
          </cell>
          <cell r="R547" t="str">
            <v>TP.X.TP-R.G.X.WT</v>
          </cell>
          <cell r="S547" t="str">
            <v>MT.1Fx.Mount</v>
          </cell>
          <cell r="T547" t="str">
            <v>FP.M.X.X.S.SS</v>
          </cell>
          <cell r="U547" t="str">
            <v>CP.X.X.G.N.SS</v>
          </cell>
          <cell r="V547" t="str">
            <v>FJ.IN.ST.40pg</v>
          </cell>
          <cell r="W547" t="str">
            <v>FJ.Box.ST</v>
          </cell>
          <cell r="X547" t="str">
            <v>FJ.Box.SL</v>
          </cell>
        </row>
        <row r="548">
          <cell r="A548">
            <v>8720681606330</v>
          </cell>
          <cell r="B548" t="str">
            <v>ST.Fx.TP-R.G.S.BK-SS</v>
          </cell>
          <cell r="C548" t="str">
            <v>FritsJurgens Set - System Fx TP-R Class G - squared - black floor plate+stainless steel cover plate</v>
          </cell>
          <cell r="D548">
            <v>1013.25</v>
          </cell>
          <cell r="E548">
            <v>4.1920000000000002</v>
          </cell>
          <cell r="F548" t="str">
            <v>kg</v>
          </cell>
          <cell r="G548">
            <v>13.4</v>
          </cell>
          <cell r="H548">
            <v>21.8</v>
          </cell>
          <cell r="I548">
            <v>35</v>
          </cell>
          <cell r="J548" t="str">
            <v>cm</v>
          </cell>
          <cell r="K548">
            <v>0</v>
          </cell>
          <cell r="L548" t="str">
            <v>pcs</v>
          </cell>
          <cell r="M548" t="str">
            <v>83021000</v>
          </cell>
          <cell r="N548">
            <v>2.2149999999999999</v>
          </cell>
          <cell r="O548" t="str">
            <v>EUR</v>
          </cell>
          <cell r="P548" t="str">
            <v>set</v>
          </cell>
          <cell r="Q548" t="str">
            <v>BP.Fx.70.G.X.XX</v>
          </cell>
          <cell r="R548" t="str">
            <v>TP.X.TP-R.G.X.SS</v>
          </cell>
          <cell r="S548" t="str">
            <v>MT.1Fx.Mount</v>
          </cell>
          <cell r="T548" t="str">
            <v>FP.M.X.X.S.BK</v>
          </cell>
          <cell r="U548" t="str">
            <v>CP.X.X.G.N.SS</v>
          </cell>
          <cell r="V548" t="str">
            <v>FJ.IN.ST.40pg</v>
          </cell>
          <cell r="W548" t="str">
            <v>FJ.Box.ST</v>
          </cell>
          <cell r="X548" t="str">
            <v>FJ.Box.SL</v>
          </cell>
        </row>
        <row r="549">
          <cell r="A549">
            <v>8720681606255</v>
          </cell>
          <cell r="B549" t="str">
            <v>ST.Fx.TP-R.G.S.SS-BK</v>
          </cell>
          <cell r="C549" t="str">
            <v>FritsJurgens Set - System Fx TP-R Class G - squared - stainless steel floor plate+black cover plate</v>
          </cell>
          <cell r="D549">
            <v>1000.75</v>
          </cell>
          <cell r="E549">
            <v>4.1920000000000002</v>
          </cell>
          <cell r="F549" t="str">
            <v>kg</v>
          </cell>
          <cell r="G549">
            <v>13.4</v>
          </cell>
          <cell r="H549">
            <v>21.8</v>
          </cell>
          <cell r="I549">
            <v>35</v>
          </cell>
          <cell r="J549" t="str">
            <v>cm</v>
          </cell>
          <cell r="K549">
            <v>0</v>
          </cell>
          <cell r="L549" t="str">
            <v>pcs</v>
          </cell>
          <cell r="M549" t="str">
            <v>83021000</v>
          </cell>
          <cell r="N549">
            <v>2.2149999999999999</v>
          </cell>
          <cell r="O549" t="str">
            <v>EUR</v>
          </cell>
          <cell r="P549" t="str">
            <v>set</v>
          </cell>
          <cell r="Q549" t="str">
            <v>BP.Fx.70.G.X.XX</v>
          </cell>
          <cell r="R549" t="str">
            <v>TP.X.TP-R.G.X.BK</v>
          </cell>
          <cell r="S549" t="str">
            <v>MT.1Fx.Mount</v>
          </cell>
          <cell r="T549" t="str">
            <v>FP.M.X.X.S.SS</v>
          </cell>
          <cell r="U549" t="str">
            <v>CP.X.X.G.N.SS</v>
          </cell>
          <cell r="V549" t="str">
            <v>FJ.IN.ST.40pg</v>
          </cell>
          <cell r="W549" t="str">
            <v>FJ.Box.ST</v>
          </cell>
          <cell r="X549" t="str">
            <v>FJ.Box.SL</v>
          </cell>
        </row>
        <row r="550">
          <cell r="A550">
            <v>8720681606118</v>
          </cell>
          <cell r="B550" t="str">
            <v>ST.Fx.TP-R.G.S.SS</v>
          </cell>
          <cell r="C550" t="str">
            <v>FritsJurgens Set - System Fx TP-R Class G - squared - stainless steel</v>
          </cell>
          <cell r="D550">
            <v>1000.75</v>
          </cell>
          <cell r="E550">
            <v>4.1920000000000002</v>
          </cell>
          <cell r="F550" t="str">
            <v>kg</v>
          </cell>
          <cell r="G550">
            <v>13.4</v>
          </cell>
          <cell r="H550">
            <v>21.8</v>
          </cell>
          <cell r="I550">
            <v>35</v>
          </cell>
          <cell r="J550" t="str">
            <v>cm</v>
          </cell>
          <cell r="K550">
            <v>0</v>
          </cell>
          <cell r="L550" t="str">
            <v>pcs</v>
          </cell>
          <cell r="M550" t="str">
            <v>83021000</v>
          </cell>
          <cell r="N550">
            <v>2.2149999999999999</v>
          </cell>
          <cell r="O550" t="str">
            <v>EUR</v>
          </cell>
          <cell r="P550" t="str">
            <v>set</v>
          </cell>
          <cell r="Q550" t="str">
            <v>BP.Fx.70.G.X.XX</v>
          </cell>
          <cell r="R550" t="str">
            <v>TP.X.TP-R.G.X.SS</v>
          </cell>
          <cell r="S550" t="str">
            <v>MT.1Fx.Mount</v>
          </cell>
          <cell r="T550" t="str">
            <v>FP.M.X.X.S.SS</v>
          </cell>
          <cell r="U550" t="str">
            <v>CP.X.X.G.N.SS</v>
          </cell>
          <cell r="V550" t="str">
            <v>FJ.IN.ST.40pg</v>
          </cell>
          <cell r="W550" t="str">
            <v>FJ.Box.ST</v>
          </cell>
          <cell r="X550" t="str">
            <v>FJ.Box.SL</v>
          </cell>
        </row>
        <row r="551">
          <cell r="A551">
            <v>8720681606248</v>
          </cell>
          <cell r="B551" t="str">
            <v>ST.Fx.TP-R.G.SX.BK</v>
          </cell>
          <cell r="C551" t="str">
            <v>FritsJurgens Set - System Fx TP-R Class G - squared RX - black</v>
          </cell>
          <cell r="D551">
            <v>909.75</v>
          </cell>
          <cell r="E551">
            <v>4.3419999999999996</v>
          </cell>
          <cell r="F551" t="str">
            <v>kg</v>
          </cell>
          <cell r="G551">
            <v>13.4</v>
          </cell>
          <cell r="H551">
            <v>21.8</v>
          </cell>
          <cell r="I551">
            <v>35</v>
          </cell>
          <cell r="J551" t="str">
            <v>cm</v>
          </cell>
          <cell r="K551">
            <v>0</v>
          </cell>
          <cell r="L551" t="str">
            <v>pcs</v>
          </cell>
          <cell r="M551" t="str">
            <v>83021000</v>
          </cell>
          <cell r="N551">
            <v>2.2149999999999999</v>
          </cell>
          <cell r="O551" t="str">
            <v>EUR</v>
          </cell>
          <cell r="P551" t="str">
            <v>set</v>
          </cell>
          <cell r="Q551" t="str">
            <v>BP.Fx.70.G.X.XX</v>
          </cell>
          <cell r="R551" t="str">
            <v>TP.X.TP-R.G.X.BK</v>
          </cell>
          <cell r="S551" t="str">
            <v>MT.1Fx.Mount</v>
          </cell>
          <cell r="T551" t="str">
            <v>FP.M.X.X.SX.BK</v>
          </cell>
          <cell r="U551" t="str">
            <v>CP.X.X.G.N.SS</v>
          </cell>
          <cell r="V551" t="str">
            <v>FJ.IN.Fx.EN.2024</v>
          </cell>
          <cell r="W551" t="str">
            <v>FJ.Box.ST</v>
          </cell>
          <cell r="X551" t="str">
            <v>FJ.Box.SL</v>
          </cell>
        </row>
        <row r="552">
          <cell r="A552">
            <v>8720681606507</v>
          </cell>
          <cell r="B552" t="str">
            <v>ST.Fx.TP-R.G.SX.BK-WT</v>
          </cell>
          <cell r="C552" t="str">
            <v>FritsJurgens Set - System Fx TP-R Class G - squared RX - black floor plate+white cover plate</v>
          </cell>
          <cell r="D552">
            <v>909.75</v>
          </cell>
          <cell r="E552">
            <v>4.3419999999999996</v>
          </cell>
          <cell r="F552" t="str">
            <v>kg</v>
          </cell>
          <cell r="G552">
            <v>13.4</v>
          </cell>
          <cell r="H552">
            <v>21.8</v>
          </cell>
          <cell r="I552">
            <v>35</v>
          </cell>
          <cell r="J552" t="str">
            <v>cm</v>
          </cell>
          <cell r="K552">
            <v>0</v>
          </cell>
          <cell r="L552" t="str">
            <v>pcs</v>
          </cell>
          <cell r="M552" t="str">
            <v>83021000</v>
          </cell>
          <cell r="N552">
            <v>2.2149999999999999</v>
          </cell>
          <cell r="O552" t="str">
            <v>EUR</v>
          </cell>
          <cell r="P552" t="str">
            <v>set</v>
          </cell>
          <cell r="Q552" t="str">
            <v>BP.Fx.70.G.X.XX</v>
          </cell>
          <cell r="R552" t="str">
            <v>TP.X.TP-R.G.X.WT</v>
          </cell>
          <cell r="S552" t="str">
            <v>MT.1Fx.Mount</v>
          </cell>
          <cell r="T552" t="str">
            <v>FP.M.X.X.SX.BK</v>
          </cell>
          <cell r="U552" t="str">
            <v>CP.X.X.G.N.SS</v>
          </cell>
          <cell r="V552" t="str">
            <v>FJ.IN.Fx.EN.2024</v>
          </cell>
          <cell r="W552" t="str">
            <v>FJ.Box.ST</v>
          </cell>
          <cell r="X552" t="str">
            <v>FJ.Box.SL</v>
          </cell>
        </row>
        <row r="553">
          <cell r="A553">
            <v>8720681606439</v>
          </cell>
          <cell r="B553" t="str">
            <v>ST.Fx.TP-R.G.SX.SS-WT</v>
          </cell>
          <cell r="C553" t="str">
            <v>FritsJurgens Set - System Fx TP-R Class G - squared RX - stainless steel floor plate+white cover plate</v>
          </cell>
          <cell r="D553">
            <v>909.75</v>
          </cell>
          <cell r="E553">
            <v>4.3419999999999996</v>
          </cell>
          <cell r="F553" t="str">
            <v>kg</v>
          </cell>
          <cell r="G553">
            <v>13.4</v>
          </cell>
          <cell r="H553">
            <v>21.8</v>
          </cell>
          <cell r="I553">
            <v>35</v>
          </cell>
          <cell r="J553" t="str">
            <v>cm</v>
          </cell>
          <cell r="K553">
            <v>0</v>
          </cell>
          <cell r="L553" t="str">
            <v>pcs</v>
          </cell>
          <cell r="M553" t="str">
            <v>83021000</v>
          </cell>
          <cell r="N553">
            <v>2.2149999999999999</v>
          </cell>
          <cell r="O553" t="str">
            <v>EUR</v>
          </cell>
          <cell r="P553" t="str">
            <v>set</v>
          </cell>
          <cell r="Q553" t="str">
            <v>BP.Fx.70.G.X.XX</v>
          </cell>
          <cell r="R553" t="str">
            <v>TP.X.TP-R.G.X.WT</v>
          </cell>
          <cell r="S553" t="str">
            <v>MT.1Fx.Mount</v>
          </cell>
          <cell r="T553" t="str">
            <v>FP.M.X.X.SX.SS</v>
          </cell>
          <cell r="U553" t="str">
            <v>CP.X.X.G.N.SS</v>
          </cell>
          <cell r="V553" t="str">
            <v>FJ.IN.Fx.EN.2024</v>
          </cell>
          <cell r="W553" t="str">
            <v>FJ.Box.ST</v>
          </cell>
          <cell r="X553" t="str">
            <v>FJ.Box.SL</v>
          </cell>
        </row>
        <row r="554">
          <cell r="A554">
            <v>8720681606354</v>
          </cell>
          <cell r="B554" t="str">
            <v>ST.Fx.TP-R.G.SX.BK-SS</v>
          </cell>
          <cell r="C554" t="str">
            <v>FritsJurgens Set - System Fx TP-R Class G - squared RX - black floor plate+stainless steel cover plate</v>
          </cell>
          <cell r="D554">
            <v>909.75</v>
          </cell>
          <cell r="E554">
            <v>4.3419999999999996</v>
          </cell>
          <cell r="F554" t="str">
            <v>kg</v>
          </cell>
          <cell r="G554">
            <v>13.4</v>
          </cell>
          <cell r="H554">
            <v>21.8</v>
          </cell>
          <cell r="I554">
            <v>35</v>
          </cell>
          <cell r="J554" t="str">
            <v>cm</v>
          </cell>
          <cell r="K554">
            <v>0</v>
          </cell>
          <cell r="L554" t="str">
            <v>pcs</v>
          </cell>
          <cell r="M554" t="str">
            <v>83021000</v>
          </cell>
          <cell r="N554">
            <v>2.2149999999999999</v>
          </cell>
          <cell r="O554" t="str">
            <v>EUR</v>
          </cell>
          <cell r="P554" t="str">
            <v>set</v>
          </cell>
          <cell r="Q554" t="str">
            <v>BP.Fx.70.G.X.XX</v>
          </cell>
          <cell r="R554" t="str">
            <v>TP.X.TP-R.G.X.SS</v>
          </cell>
          <cell r="S554" t="str">
            <v>MT.1Fx.Mount</v>
          </cell>
          <cell r="T554" t="str">
            <v>FP.M.X.X.SX.BK</v>
          </cell>
          <cell r="U554" t="str">
            <v>CP.X.X.G.N.SS</v>
          </cell>
          <cell r="V554" t="str">
            <v>FJ.IN.Fx.EN.2024</v>
          </cell>
          <cell r="W554" t="str">
            <v>FJ.Box.ST</v>
          </cell>
          <cell r="X554" t="str">
            <v>FJ.Box.SL</v>
          </cell>
        </row>
        <row r="555">
          <cell r="A555">
            <v>8720681606323</v>
          </cell>
          <cell r="B555" t="str">
            <v>ST.Fx.TP-R.G.SX.SS-BK</v>
          </cell>
          <cell r="C555" t="str">
            <v>FritsJurgens Set - System Fx TP-R Class G - squared RX - stainless steel floor plate+black cover plate</v>
          </cell>
          <cell r="D555">
            <v>909.75</v>
          </cell>
          <cell r="E555">
            <v>4.3419999999999996</v>
          </cell>
          <cell r="F555" t="str">
            <v>kg</v>
          </cell>
          <cell r="G555">
            <v>13.4</v>
          </cell>
          <cell r="H555">
            <v>21.8</v>
          </cell>
          <cell r="I555">
            <v>35</v>
          </cell>
          <cell r="J555" t="str">
            <v>cm</v>
          </cell>
          <cell r="K555">
            <v>0</v>
          </cell>
          <cell r="L555" t="str">
            <v>pcs</v>
          </cell>
          <cell r="M555" t="str">
            <v>83021000</v>
          </cell>
          <cell r="N555">
            <v>2.2149999999999999</v>
          </cell>
          <cell r="O555" t="str">
            <v>EUR</v>
          </cell>
          <cell r="P555" t="str">
            <v>set</v>
          </cell>
          <cell r="Q555" t="str">
            <v>BP.Fx.70.G.X.XX</v>
          </cell>
          <cell r="R555" t="str">
            <v>TP.X.TP-R.G.X.BK</v>
          </cell>
          <cell r="S555" t="str">
            <v>MT.1Fx.Mount</v>
          </cell>
          <cell r="T555" t="str">
            <v>FP.M.X.X.SX.SS</v>
          </cell>
          <cell r="U555" t="str">
            <v>CP.X.X.G.N.SS</v>
          </cell>
          <cell r="V555" t="str">
            <v>FJ.IN.Fx.EN.2024</v>
          </cell>
          <cell r="W555" t="str">
            <v>FJ.Box.ST</v>
          </cell>
          <cell r="X555" t="str">
            <v>FJ.Box.SL</v>
          </cell>
        </row>
        <row r="556">
          <cell r="A556">
            <v>8720681606163</v>
          </cell>
          <cell r="B556" t="str">
            <v>ST.Fx.TP-R.G.SX.SS</v>
          </cell>
          <cell r="C556" t="str">
            <v>FritsJurgens Set - System Fx TP-R Class G - squared RX - stainless steel</v>
          </cell>
          <cell r="D556">
            <v>909.75</v>
          </cell>
          <cell r="E556">
            <v>4.3419999999999996</v>
          </cell>
          <cell r="F556" t="str">
            <v>kg</v>
          </cell>
          <cell r="G556">
            <v>13.4</v>
          </cell>
          <cell r="H556">
            <v>21.8</v>
          </cell>
          <cell r="I556">
            <v>35</v>
          </cell>
          <cell r="J556" t="str">
            <v>cm</v>
          </cell>
          <cell r="K556">
            <v>0</v>
          </cell>
          <cell r="L556" t="str">
            <v>pcs</v>
          </cell>
          <cell r="M556" t="str">
            <v>83021000</v>
          </cell>
          <cell r="N556">
            <v>2.2149999999999999</v>
          </cell>
          <cell r="O556" t="str">
            <v>EUR</v>
          </cell>
          <cell r="P556" t="str">
            <v>set</v>
          </cell>
          <cell r="Q556" t="str">
            <v>BP.Fx.70.G.X.XX</v>
          </cell>
          <cell r="R556" t="str">
            <v>TP.X.TP-R.G.X.SS</v>
          </cell>
          <cell r="S556" t="str">
            <v>MT.1Fx.Mount</v>
          </cell>
          <cell r="T556" t="str">
            <v>FP.M.X.X.SX.SS</v>
          </cell>
          <cell r="U556" t="str">
            <v>CP.X.X.G.N.SS</v>
          </cell>
          <cell r="V556" t="str">
            <v>FJ.IN.Fx.EN.2024</v>
          </cell>
          <cell r="W556" t="str">
            <v>FJ.Box.ST</v>
          </cell>
          <cell r="X556" t="str">
            <v>FJ.Box.SL</v>
          </cell>
        </row>
        <row r="557">
          <cell r="A557">
            <v>8720681608105</v>
          </cell>
          <cell r="B557" t="str">
            <v>ST.Fx.TP-R.G.FR.SS-WT</v>
          </cell>
          <cell r="C557" t="str">
            <v>FritsJurgens Set - System Fx TP-R Class G - Flush rounded - stainless steel floor plate+white cover plate</v>
          </cell>
          <cell r="D557">
            <v>1000.75</v>
          </cell>
          <cell r="E557">
            <v>4.1550000000000002</v>
          </cell>
          <cell r="F557" t="str">
            <v>kg</v>
          </cell>
          <cell r="G557">
            <v>13.4</v>
          </cell>
          <cell r="H557">
            <v>21.8</v>
          </cell>
          <cell r="I557">
            <v>35</v>
          </cell>
          <cell r="J557" t="str">
            <v>cm</v>
          </cell>
          <cell r="K557">
            <v>0</v>
          </cell>
          <cell r="L557" t="str">
            <v>pcs</v>
          </cell>
          <cell r="M557" t="str">
            <v>83021000</v>
          </cell>
          <cell r="N557">
            <v>2.194</v>
          </cell>
          <cell r="O557" t="str">
            <v>EUR</v>
          </cell>
          <cell r="P557" t="str">
            <v>set</v>
          </cell>
          <cell r="Q557" t="str">
            <v>BP.Fx.70.G.X.XX</v>
          </cell>
          <cell r="R557" t="str">
            <v>TP.X.TP-R.G.X.WT</v>
          </cell>
          <cell r="S557" t="str">
            <v>MT.1Fx.Mount</v>
          </cell>
          <cell r="T557" t="str">
            <v>FP.M.X.X.FR.SS</v>
          </cell>
          <cell r="U557" t="str">
            <v>CP.X.X.G.N.SS</v>
          </cell>
          <cell r="V557" t="str">
            <v>FJ.IN.ST.32pg</v>
          </cell>
          <cell r="W557" t="str">
            <v>FJ.Box.ST</v>
          </cell>
          <cell r="X557" t="str">
            <v>FJ.Box.SL</v>
          </cell>
        </row>
        <row r="558">
          <cell r="A558">
            <v>8720681608075</v>
          </cell>
          <cell r="B558" t="str">
            <v>ST.Fx.TP-R.G.FR.SS-BK</v>
          </cell>
          <cell r="C558" t="str">
            <v>FritsJurgens Set - System Fx TP-R Class G - Flush rounded - stainless steel floor plate+black cover plate</v>
          </cell>
          <cell r="D558">
            <v>1000.75</v>
          </cell>
          <cell r="E558">
            <v>4.1550000000000002</v>
          </cell>
          <cell r="F558" t="str">
            <v>kg</v>
          </cell>
          <cell r="G558">
            <v>13.4</v>
          </cell>
          <cell r="H558">
            <v>21.8</v>
          </cell>
          <cell r="I558">
            <v>35</v>
          </cell>
          <cell r="J558" t="str">
            <v>cm</v>
          </cell>
          <cell r="K558">
            <v>0</v>
          </cell>
          <cell r="L558" t="str">
            <v>pcs</v>
          </cell>
          <cell r="M558" t="str">
            <v>83021000</v>
          </cell>
          <cell r="N558">
            <v>2.194</v>
          </cell>
          <cell r="O558" t="str">
            <v>EUR</v>
          </cell>
          <cell r="P558" t="str">
            <v>set</v>
          </cell>
          <cell r="Q558" t="str">
            <v>BP.Fx.70.G.X.XX</v>
          </cell>
          <cell r="R558" t="str">
            <v>TP.X.TP-R.G.X.BK</v>
          </cell>
          <cell r="S558" t="str">
            <v>MT.1Fx.Mount</v>
          </cell>
          <cell r="T558" t="str">
            <v>FP.M.X.X.FR.SS</v>
          </cell>
          <cell r="U558" t="str">
            <v>CP.X.X.G.N.SS</v>
          </cell>
          <cell r="V558" t="str">
            <v>FJ.IN.ST.32pg</v>
          </cell>
          <cell r="W558" t="str">
            <v>FJ.Box.ST</v>
          </cell>
          <cell r="X558" t="str">
            <v>FJ.Box.SL</v>
          </cell>
        </row>
        <row r="559">
          <cell r="A559">
            <v>8720681608006</v>
          </cell>
          <cell r="B559" t="str">
            <v>ST.Fx.TP-R.G.FR.SS</v>
          </cell>
          <cell r="C559" t="str">
            <v>FritsJurgens Set - System Fx TP-R Class G - Flush rounded - stainless steel</v>
          </cell>
          <cell r="D559">
            <v>1000.75</v>
          </cell>
          <cell r="E559">
            <v>4.1550000000000002</v>
          </cell>
          <cell r="F559" t="str">
            <v>kg</v>
          </cell>
          <cell r="G559">
            <v>13.4</v>
          </cell>
          <cell r="H559">
            <v>21.8</v>
          </cell>
          <cell r="I559">
            <v>35</v>
          </cell>
          <cell r="J559" t="str">
            <v>cm</v>
          </cell>
          <cell r="K559">
            <v>0</v>
          </cell>
          <cell r="L559" t="str">
            <v>pcs</v>
          </cell>
          <cell r="M559" t="str">
            <v>83021000</v>
          </cell>
          <cell r="N559">
            <v>2.194</v>
          </cell>
          <cell r="O559" t="str">
            <v>EUR</v>
          </cell>
          <cell r="P559" t="str">
            <v>set</v>
          </cell>
          <cell r="Q559" t="str">
            <v>BP.Fx.70.G.X.XX</v>
          </cell>
          <cell r="R559" t="str">
            <v>TP.X.TP-R.G.X.SS</v>
          </cell>
          <cell r="S559" t="str">
            <v>MT.1Fx.Mount</v>
          </cell>
          <cell r="T559" t="str">
            <v>FP.M.X.X.FR.SS</v>
          </cell>
          <cell r="U559" t="str">
            <v>CP.X.X.G.N.SS</v>
          </cell>
          <cell r="V559" t="str">
            <v>FJ.IN.ST.32pg</v>
          </cell>
          <cell r="W559" t="str">
            <v>FJ.Box.ST</v>
          </cell>
          <cell r="X559" t="str">
            <v>FJ.Box.SL</v>
          </cell>
        </row>
        <row r="560">
          <cell r="A560">
            <v>8720681608099</v>
          </cell>
          <cell r="B560" t="str">
            <v>ST.Fx.TP-R.G.FS.SS-WT</v>
          </cell>
          <cell r="C560" t="str">
            <v>FritsJurgens Set - System Fx TP-R Class G - Flush squared - stainless steel floor plate+white cover plate</v>
          </cell>
          <cell r="D560">
            <v>1000.75</v>
          </cell>
          <cell r="E560">
            <v>4.1580000000000004</v>
          </cell>
          <cell r="F560" t="str">
            <v>kg</v>
          </cell>
          <cell r="G560">
            <v>13.4</v>
          </cell>
          <cell r="H560">
            <v>21.8</v>
          </cell>
          <cell r="I560">
            <v>35</v>
          </cell>
          <cell r="J560" t="str">
            <v>cm</v>
          </cell>
          <cell r="K560">
            <v>0</v>
          </cell>
          <cell r="L560" t="str">
            <v>pcs</v>
          </cell>
          <cell r="M560" t="str">
            <v>83021000</v>
          </cell>
          <cell r="N560">
            <v>2.1970000000000001</v>
          </cell>
          <cell r="O560" t="str">
            <v>EUR</v>
          </cell>
          <cell r="P560" t="str">
            <v>set</v>
          </cell>
          <cell r="Q560" t="str">
            <v>BP.Fx.70.G.X.XX</v>
          </cell>
          <cell r="R560" t="str">
            <v>TP.X.TP-R.G.X.WT</v>
          </cell>
          <cell r="S560" t="str">
            <v>MT.1Fx.Mount</v>
          </cell>
          <cell r="T560" t="str">
            <v>FP.M.X.X.FS.SS</v>
          </cell>
          <cell r="U560" t="str">
            <v>CP.X.X.G.N.SS</v>
          </cell>
          <cell r="V560" t="str">
            <v>FJ.IN.ST.32pg</v>
          </cell>
          <cell r="W560" t="str">
            <v>FJ.Box.ST</v>
          </cell>
          <cell r="X560" t="str">
            <v>FJ.Box.SL</v>
          </cell>
        </row>
        <row r="561">
          <cell r="A561">
            <v>8720681608068</v>
          </cell>
          <cell r="B561" t="str">
            <v>ST.Fx.TP-R.G.FS.SS-BK</v>
          </cell>
          <cell r="C561" t="str">
            <v>FritsJurgens Set - System Fx TP-R Class G - Flush squared - stainless steel floor plate+black cover plate</v>
          </cell>
          <cell r="D561">
            <v>1000.75</v>
          </cell>
          <cell r="E561">
            <v>4.1580000000000004</v>
          </cell>
          <cell r="F561" t="str">
            <v>kg</v>
          </cell>
          <cell r="G561">
            <v>13.4</v>
          </cell>
          <cell r="H561">
            <v>21.8</v>
          </cell>
          <cell r="I561">
            <v>35</v>
          </cell>
          <cell r="J561" t="str">
            <v>cm</v>
          </cell>
          <cell r="K561">
            <v>0</v>
          </cell>
          <cell r="L561" t="str">
            <v>pcs</v>
          </cell>
          <cell r="M561" t="str">
            <v>83021000</v>
          </cell>
          <cell r="N561">
            <v>2.1970000000000001</v>
          </cell>
          <cell r="O561" t="str">
            <v>EUR</v>
          </cell>
          <cell r="P561" t="str">
            <v>set</v>
          </cell>
          <cell r="Q561" t="str">
            <v>BP.Fx.70.G.X.XX</v>
          </cell>
          <cell r="R561" t="str">
            <v>TP.X.TP-R.G.X.BK</v>
          </cell>
          <cell r="S561" t="str">
            <v>MT.1Fx.Mount</v>
          </cell>
          <cell r="T561" t="str">
            <v>FP.M.X.X.FS.SS</v>
          </cell>
          <cell r="U561" t="str">
            <v>CP.X.X.G.N.SS</v>
          </cell>
          <cell r="V561" t="str">
            <v>FJ.IN.ST.32pg</v>
          </cell>
          <cell r="W561" t="str">
            <v>FJ.Box.ST</v>
          </cell>
          <cell r="X561" t="str">
            <v>FJ.Box.SL</v>
          </cell>
        </row>
        <row r="562">
          <cell r="A562">
            <v>8720681607986</v>
          </cell>
          <cell r="B562" t="str">
            <v>ST.Fx.TP-R.G.FS.SS</v>
          </cell>
          <cell r="C562" t="str">
            <v>FritsJurgens Set - System Fx TP-R Class G - Flush squared - stainless steel</v>
          </cell>
          <cell r="D562">
            <v>1000.75</v>
          </cell>
          <cell r="E562">
            <v>4.1580000000000004</v>
          </cell>
          <cell r="F562" t="str">
            <v>kg</v>
          </cell>
          <cell r="G562">
            <v>13.4</v>
          </cell>
          <cell r="H562">
            <v>21.8</v>
          </cell>
          <cell r="I562">
            <v>35</v>
          </cell>
          <cell r="J562" t="str">
            <v>cm</v>
          </cell>
          <cell r="K562">
            <v>0</v>
          </cell>
          <cell r="L562" t="str">
            <v>pcs</v>
          </cell>
          <cell r="M562" t="str">
            <v>83021000</v>
          </cell>
          <cell r="N562">
            <v>2.1970000000000001</v>
          </cell>
          <cell r="O562" t="str">
            <v>EUR</v>
          </cell>
          <cell r="P562" t="str">
            <v>set</v>
          </cell>
          <cell r="Q562" t="str">
            <v>BP.Fx.70.G.X.XX</v>
          </cell>
          <cell r="R562" t="str">
            <v>TP.X.TP-R.G.X.SS</v>
          </cell>
          <cell r="S562" t="str">
            <v>MT.1Fx.Mount</v>
          </cell>
          <cell r="T562" t="str">
            <v>FP.M.X.X.FS.SS</v>
          </cell>
          <cell r="U562" t="str">
            <v>CP.X.X.G.N.SS</v>
          </cell>
          <cell r="V562" t="str">
            <v>FJ.IN.ST.32pg</v>
          </cell>
          <cell r="W562" t="str">
            <v>FJ.Box.ST</v>
          </cell>
          <cell r="X562" t="str">
            <v>FJ.Box.SL</v>
          </cell>
        </row>
        <row r="563">
          <cell r="A563">
            <v>8720681602479</v>
          </cell>
          <cell r="B563" t="str">
            <v>ST.S3.70.G.R.SS</v>
          </cell>
          <cell r="C563" t="str">
            <v>FritsJurgens Set - System 3 70 mm Class G - round - stainless steel</v>
          </cell>
          <cell r="D563">
            <v>1047.3</v>
          </cell>
          <cell r="E563">
            <v>3.9510000000000001</v>
          </cell>
          <cell r="F563" t="str">
            <v>kg</v>
          </cell>
          <cell r="G563">
            <v>13.4</v>
          </cell>
          <cell r="H563">
            <v>21.8</v>
          </cell>
          <cell r="I563">
            <v>35</v>
          </cell>
          <cell r="J563" t="str">
            <v>cm</v>
          </cell>
          <cell r="K563">
            <v>0</v>
          </cell>
          <cell r="L563" t="str">
            <v>pcs</v>
          </cell>
          <cell r="M563" t="str">
            <v>83021000</v>
          </cell>
          <cell r="N563">
            <v>1.964</v>
          </cell>
          <cell r="O563" t="str">
            <v>EUR</v>
          </cell>
          <cell r="P563" t="str">
            <v>set</v>
          </cell>
          <cell r="Q563" t="str">
            <v>BP.S3.70.G.X.XX</v>
          </cell>
          <cell r="R563" t="str">
            <v>TP.X.70.G.X.XX</v>
          </cell>
          <cell r="S563" t="str">
            <v>MT.S3.Mount</v>
          </cell>
          <cell r="T563" t="str">
            <v>FP.S13.X.X.R.SS</v>
          </cell>
          <cell r="U563" t="str">
            <v>CP.X.X.G.S.SS</v>
          </cell>
          <cell r="V563" t="str">
            <v>FJ.IN.ST.40pg</v>
          </cell>
          <cell r="W563" t="str">
            <v>FJ.Box.ST</v>
          </cell>
          <cell r="X563" t="str">
            <v>FJ.Box.SL</v>
          </cell>
        </row>
        <row r="564">
          <cell r="A564">
            <v>8720681617527</v>
          </cell>
          <cell r="B564" t="str">
            <v>ST.S3.70.G.S.SS</v>
          </cell>
          <cell r="C564" t="str">
            <v>FritsJurgens Set - System 3 70 mm Class G - squared - stainless steel</v>
          </cell>
          <cell r="D564">
            <v>1056.5999999999999</v>
          </cell>
          <cell r="E564">
            <v>3.8540000000000001</v>
          </cell>
          <cell r="F564" t="str">
            <v>kg</v>
          </cell>
          <cell r="G564">
            <v>13.4</v>
          </cell>
          <cell r="H564">
            <v>21.8</v>
          </cell>
          <cell r="I564">
            <v>35</v>
          </cell>
          <cell r="J564" t="str">
            <v>cm</v>
          </cell>
          <cell r="K564">
            <v>0</v>
          </cell>
          <cell r="L564" t="str">
            <v>pcs</v>
          </cell>
          <cell r="M564" t="str">
            <v>83021000</v>
          </cell>
          <cell r="N564">
            <v>1.8680000000000001</v>
          </cell>
          <cell r="O564" t="str">
            <v>EUR</v>
          </cell>
          <cell r="P564" t="str">
            <v>set</v>
          </cell>
          <cell r="Q564" t="str">
            <v>BP.S3.70.G.X.XX</v>
          </cell>
          <cell r="R564" t="str">
            <v>TP.X.70.G.X.XX</v>
          </cell>
          <cell r="S564" t="str">
            <v>MT.S3.Mount</v>
          </cell>
          <cell r="T564" t="str">
            <v>FP.S13.X.X.S.SS</v>
          </cell>
          <cell r="U564" t="str">
            <v>CP.X.X.G.S.SS</v>
          </cell>
          <cell r="V564" t="str">
            <v>FJ.IN.ST.40pg</v>
          </cell>
          <cell r="W564" t="str">
            <v>FJ.Box.ST</v>
          </cell>
          <cell r="X564" t="str">
            <v>FJ.Box.SL</v>
          </cell>
        </row>
        <row r="565">
          <cell r="A565">
            <v>8718868492821</v>
          </cell>
          <cell r="B565" t="str">
            <v>ST.S3.TP-R.G.R.SS-WT</v>
          </cell>
          <cell r="C565" t="str">
            <v>FritsJurgens Set - System 3 TP-R Class G - round - stainless steel floor plate+white cover plate</v>
          </cell>
          <cell r="D565">
            <v>1125.0999999999999</v>
          </cell>
          <cell r="E565">
            <v>4.3940000000000001</v>
          </cell>
          <cell r="F565" t="str">
            <v>kg</v>
          </cell>
          <cell r="G565">
            <v>13.4</v>
          </cell>
          <cell r="H565">
            <v>21.8</v>
          </cell>
          <cell r="I565">
            <v>35</v>
          </cell>
          <cell r="J565" t="str">
            <v>cm</v>
          </cell>
          <cell r="K565">
            <v>0</v>
          </cell>
          <cell r="L565" t="str">
            <v>pcs</v>
          </cell>
          <cell r="M565" t="str">
            <v>83021000</v>
          </cell>
          <cell r="N565">
            <v>2.407</v>
          </cell>
          <cell r="O565" t="str">
            <v>EUR</v>
          </cell>
          <cell r="P565" t="str">
            <v>set</v>
          </cell>
          <cell r="Q565" t="str">
            <v>BP.S3.70.G.X.XX</v>
          </cell>
          <cell r="R565" t="str">
            <v>TP.X.TP-R.G.X.WT</v>
          </cell>
          <cell r="S565" t="str">
            <v>MT.S3.Mount</v>
          </cell>
          <cell r="T565" t="str">
            <v>FP.S13.X.X.R.SS</v>
          </cell>
          <cell r="U565" t="str">
            <v>CP.X.X.G.N.SS</v>
          </cell>
          <cell r="V565" t="str">
            <v>FJ.IN.ST.36pg</v>
          </cell>
          <cell r="W565" t="str">
            <v>FJ.Box.ST</v>
          </cell>
          <cell r="X565" t="str">
            <v>FJ.Box.SL</v>
          </cell>
        </row>
        <row r="566">
          <cell r="A566">
            <v>8718868492487</v>
          </cell>
          <cell r="B566" t="str">
            <v>ST.S3.TP-R.G.R.SS-BK</v>
          </cell>
          <cell r="C566" t="str">
            <v>FritsJurgens Set - System 3 TP-R Class G - round - stainless steel floor plate+black cover plate</v>
          </cell>
          <cell r="D566">
            <v>1125.0999999999999</v>
          </cell>
          <cell r="E566">
            <v>4.3940000000000001</v>
          </cell>
          <cell r="F566" t="str">
            <v>kg</v>
          </cell>
          <cell r="G566">
            <v>13.4</v>
          </cell>
          <cell r="H566">
            <v>21.8</v>
          </cell>
          <cell r="I566">
            <v>35</v>
          </cell>
          <cell r="J566" t="str">
            <v>cm</v>
          </cell>
          <cell r="K566">
            <v>0</v>
          </cell>
          <cell r="L566" t="str">
            <v>pcs</v>
          </cell>
          <cell r="M566" t="str">
            <v>83021000</v>
          </cell>
          <cell r="N566">
            <v>2.407</v>
          </cell>
          <cell r="O566" t="str">
            <v>EUR</v>
          </cell>
          <cell r="P566" t="str">
            <v>set</v>
          </cell>
          <cell r="Q566" t="str">
            <v>BP.S3.70.G.X.XX</v>
          </cell>
          <cell r="R566" t="str">
            <v>TP.X.TP-R.G.X.BK</v>
          </cell>
          <cell r="S566" t="str">
            <v>MT.S3.Mount</v>
          </cell>
          <cell r="T566" t="str">
            <v>FP.S13.X.X.R.SS</v>
          </cell>
          <cell r="U566" t="str">
            <v>CP.X.X.G.N.SS</v>
          </cell>
          <cell r="V566" t="str">
            <v>FJ.IN.ST.36pg</v>
          </cell>
          <cell r="W566" t="str">
            <v>FJ.Box.ST</v>
          </cell>
          <cell r="X566" t="str">
            <v>FJ.Box.SL</v>
          </cell>
        </row>
        <row r="567">
          <cell r="A567">
            <v>8720681602660</v>
          </cell>
          <cell r="B567" t="str">
            <v>ST.S3.TP-R.G.R.SS</v>
          </cell>
          <cell r="C567" t="str">
            <v>FritsJurgens Set - System 3 TP-R Class G - round - stainless steel</v>
          </cell>
          <cell r="D567">
            <v>1125.0999999999999</v>
          </cell>
          <cell r="E567">
            <v>4.3940000000000001</v>
          </cell>
          <cell r="F567" t="str">
            <v>kg</v>
          </cell>
          <cell r="G567">
            <v>13.4</v>
          </cell>
          <cell r="H567">
            <v>21.8</v>
          </cell>
          <cell r="I567">
            <v>35</v>
          </cell>
          <cell r="J567" t="str">
            <v>cm</v>
          </cell>
          <cell r="K567">
            <v>0</v>
          </cell>
          <cell r="L567" t="str">
            <v>pcs</v>
          </cell>
          <cell r="M567" t="str">
            <v>83021000</v>
          </cell>
          <cell r="N567">
            <v>2.407</v>
          </cell>
          <cell r="O567" t="str">
            <v>EUR</v>
          </cell>
          <cell r="P567" t="str">
            <v>set</v>
          </cell>
          <cell r="Q567" t="str">
            <v>BP.S3.70.G.X.XX</v>
          </cell>
          <cell r="R567" t="str">
            <v>TP.X.TP-R.G.X.SS</v>
          </cell>
          <cell r="S567" t="str">
            <v>MT.S3.Mount</v>
          </cell>
          <cell r="T567" t="str">
            <v>FP.S13.X.X.R.SS</v>
          </cell>
          <cell r="U567" t="str">
            <v>CP.X.X.G.N.SS</v>
          </cell>
          <cell r="V567" t="str">
            <v>FJ.IN.ST.36pg</v>
          </cell>
          <cell r="W567" t="str">
            <v>FJ.Box.ST</v>
          </cell>
          <cell r="X567" t="str">
            <v>FJ.Box.SL</v>
          </cell>
        </row>
        <row r="568">
          <cell r="A568">
            <v>8719325750492</v>
          </cell>
          <cell r="B568" t="str">
            <v>ST.S3.TP-R.G.S.SS-WT</v>
          </cell>
          <cell r="C568" t="str">
            <v>FritsJurgens Set - System 3 TP-R Class G - squared - stainless steel floor plate+white cover plate</v>
          </cell>
          <cell r="D568">
            <v>1134.4000000000001</v>
          </cell>
          <cell r="E568">
            <v>4.2969999999999997</v>
          </cell>
          <cell r="F568" t="str">
            <v>kg</v>
          </cell>
          <cell r="G568">
            <v>13.4</v>
          </cell>
          <cell r="H568">
            <v>21.8</v>
          </cell>
          <cell r="I568">
            <v>35</v>
          </cell>
          <cell r="J568" t="str">
            <v>cm</v>
          </cell>
          <cell r="K568">
            <v>0</v>
          </cell>
          <cell r="L568" t="str">
            <v>pcs</v>
          </cell>
          <cell r="M568" t="str">
            <v>83021000</v>
          </cell>
          <cell r="N568">
            <v>2.3109999999999999</v>
          </cell>
          <cell r="O568" t="str">
            <v>EUR</v>
          </cell>
          <cell r="P568" t="str">
            <v>set</v>
          </cell>
          <cell r="Q568" t="str">
            <v>BP.S3.70.G.X.XX</v>
          </cell>
          <cell r="R568" t="str">
            <v>TP.X.TP-R.G.X.WT</v>
          </cell>
          <cell r="S568" t="str">
            <v>MT.S3.Mount</v>
          </cell>
          <cell r="T568" t="str">
            <v>FP.S13.X.X.S.SS</v>
          </cell>
          <cell r="U568" t="str">
            <v>CP.X.X.G.N.SS</v>
          </cell>
          <cell r="V568" t="str">
            <v>FJ.IN.ST.36pg</v>
          </cell>
          <cell r="W568" t="str">
            <v>FJ.Box.ST</v>
          </cell>
          <cell r="X568" t="str">
            <v>FJ.Box.SL</v>
          </cell>
        </row>
        <row r="569">
          <cell r="A569">
            <v>8718868492494</v>
          </cell>
          <cell r="B569" t="str">
            <v>ST.S3.TP-R.G.S.SS-BK</v>
          </cell>
          <cell r="C569" t="str">
            <v>FritsJurgens Set - System 3 TP-R Class G - squared - stainless steel floor plate+black cover plate</v>
          </cell>
          <cell r="D569">
            <v>1134.4000000000001</v>
          </cell>
          <cell r="E569">
            <v>4.2969999999999997</v>
          </cell>
          <cell r="F569" t="str">
            <v>kg</v>
          </cell>
          <cell r="G569">
            <v>13.4</v>
          </cell>
          <cell r="H569">
            <v>21.8</v>
          </cell>
          <cell r="I569">
            <v>35</v>
          </cell>
          <cell r="J569" t="str">
            <v>cm</v>
          </cell>
          <cell r="K569">
            <v>0</v>
          </cell>
          <cell r="L569" t="str">
            <v>pcs</v>
          </cell>
          <cell r="M569" t="str">
            <v>83021000</v>
          </cell>
          <cell r="N569">
            <v>2.3109999999999999</v>
          </cell>
          <cell r="O569" t="str">
            <v>EUR</v>
          </cell>
          <cell r="P569" t="str">
            <v>set</v>
          </cell>
          <cell r="Q569" t="str">
            <v>BP.S3.70.G.X.XX</v>
          </cell>
          <cell r="R569" t="str">
            <v>TP.X.TP-R.G.X.BK</v>
          </cell>
          <cell r="S569" t="str">
            <v>MT.S3.Mount</v>
          </cell>
          <cell r="T569" t="str">
            <v>FP.S13.X.X.S.SS</v>
          </cell>
          <cell r="U569" t="str">
            <v>CP.X.X.G.N.SS</v>
          </cell>
          <cell r="V569" t="str">
            <v>FJ.IN.ST.36pg</v>
          </cell>
          <cell r="W569" t="str">
            <v>FJ.Box.ST</v>
          </cell>
          <cell r="X569" t="str">
            <v>FJ.Box.SL</v>
          </cell>
        </row>
        <row r="570">
          <cell r="A570">
            <v>8720681610252</v>
          </cell>
          <cell r="B570" t="str">
            <v>ST.S3.TP-R.G.S.SS</v>
          </cell>
          <cell r="C570" t="str">
            <v>FritsJurgens Set - System 3 TP-R Class G - squared - stainless steel</v>
          </cell>
          <cell r="D570">
            <v>1134.4000000000001</v>
          </cell>
          <cell r="E570">
            <v>4.2969999999999997</v>
          </cell>
          <cell r="F570" t="str">
            <v>kg</v>
          </cell>
          <cell r="G570">
            <v>13.4</v>
          </cell>
          <cell r="H570">
            <v>21.8</v>
          </cell>
          <cell r="I570">
            <v>35</v>
          </cell>
          <cell r="J570" t="str">
            <v>cm</v>
          </cell>
          <cell r="K570">
            <v>0</v>
          </cell>
          <cell r="L570" t="str">
            <v>pcs</v>
          </cell>
          <cell r="M570" t="str">
            <v>83021000</v>
          </cell>
          <cell r="N570">
            <v>2.3109999999999999</v>
          </cell>
          <cell r="O570" t="str">
            <v>EUR</v>
          </cell>
          <cell r="P570" t="str">
            <v>set</v>
          </cell>
          <cell r="Q570" t="str">
            <v>BP.S3.70.G.X.XX</v>
          </cell>
          <cell r="R570" t="str">
            <v>TP.X.TP-R.G.X.SS</v>
          </cell>
          <cell r="S570" t="str">
            <v>MT.S3.Mount</v>
          </cell>
          <cell r="T570" t="str">
            <v>FP.S13.X.X.S.SS</v>
          </cell>
          <cell r="U570" t="str">
            <v>CP.X.X.G.N.SS</v>
          </cell>
          <cell r="V570" t="str">
            <v>FJ.IN.ST.36pg</v>
          </cell>
          <cell r="W570" t="str">
            <v>FJ.Box.ST</v>
          </cell>
          <cell r="X570" t="str">
            <v>FJ.Box.SL</v>
          </cell>
        </row>
        <row r="571">
          <cell r="A571">
            <v>8720681605357</v>
          </cell>
          <cell r="B571" t="str">
            <v>MT.1Fx.Mount</v>
          </cell>
          <cell r="C571" t="str">
            <v>FritsJurgens Mounting tool System One/Fx mounting set</v>
          </cell>
          <cell r="D571">
            <v>23.1</v>
          </cell>
          <cell r="E571">
            <v>0.26</v>
          </cell>
          <cell r="F571" t="str">
            <v>kg</v>
          </cell>
          <cell r="G571">
            <v>3.2</v>
          </cell>
          <cell r="H571">
            <v>10.199999999999999</v>
          </cell>
          <cell r="I571">
            <v>34</v>
          </cell>
          <cell r="J571" t="str">
            <v>cm</v>
          </cell>
          <cell r="K571">
            <v>0</v>
          </cell>
          <cell r="L571" t="str">
            <v>pcs</v>
          </cell>
          <cell r="M571" t="str">
            <v>83021000</v>
          </cell>
          <cell r="N571">
            <v>0.13700000000000001</v>
          </cell>
          <cell r="O571" t="str">
            <v>EUR</v>
          </cell>
          <cell r="P571" t="str">
            <v>mounting tool</v>
          </cell>
        </row>
        <row r="572">
          <cell r="A572">
            <v>8720681605357</v>
          </cell>
          <cell r="B572" t="str">
            <v>MT.1Fx.Mount.no.ZS</v>
          </cell>
          <cell r="C572" t="str">
            <v>FritsJurgens Mounting tool System One/Fx - mounting set Exclude glue</v>
          </cell>
          <cell r="D572">
            <v>23.1</v>
          </cell>
          <cell r="E572">
            <v>0.23499999999999999</v>
          </cell>
          <cell r="F572" t="str">
            <v>kg</v>
          </cell>
          <cell r="G572">
            <v>3.2</v>
          </cell>
          <cell r="H572">
            <v>10.199999999999999</v>
          </cell>
          <cell r="I572">
            <v>34</v>
          </cell>
          <cell r="J572" t="str">
            <v>cm</v>
          </cell>
          <cell r="K572">
            <v>0</v>
          </cell>
          <cell r="L572" t="str">
            <v>pcs</v>
          </cell>
          <cell r="M572" t="str">
            <v>83021000</v>
          </cell>
          <cell r="N572">
            <v>0.11200000000000002</v>
          </cell>
          <cell r="O572" t="str">
            <v>EUR</v>
          </cell>
          <cell r="P572" t="str">
            <v>mounting tool</v>
          </cell>
        </row>
        <row r="573">
          <cell r="A573">
            <v>8720681604497</v>
          </cell>
          <cell r="B573" t="str">
            <v>MT.Adapt.2.N</v>
          </cell>
          <cell r="C573" t="str">
            <v>FritsJurgens Mounting tool Adapters (2 pcs) - mm narrow</v>
          </cell>
          <cell r="D573">
            <v>52.3</v>
          </cell>
          <cell r="E573">
            <v>0.183</v>
          </cell>
          <cell r="F573" t="str">
            <v>kg</v>
          </cell>
          <cell r="G573">
            <v>1.7</v>
          </cell>
          <cell r="H573">
            <v>4</v>
          </cell>
          <cell r="I573">
            <v>8</v>
          </cell>
          <cell r="J573" t="str">
            <v>cm</v>
          </cell>
          <cell r="K573">
            <v>0</v>
          </cell>
          <cell r="L573" t="str">
            <v>pcs</v>
          </cell>
          <cell r="M573" t="str">
            <v>83021000</v>
          </cell>
          <cell r="N573">
            <v>0.17599999999999999</v>
          </cell>
          <cell r="O573" t="str">
            <v>EUR</v>
          </cell>
          <cell r="P573" t="str">
            <v>mounting tool</v>
          </cell>
        </row>
        <row r="574">
          <cell r="A574">
            <v>8718868492173</v>
          </cell>
          <cell r="B574" t="str">
            <v>MT.Hex.1m</v>
          </cell>
          <cell r="C574" t="str">
            <v>FritsJurgens Mounting tool Hexagon Guide 1 m</v>
          </cell>
          <cell r="D574">
            <v>129.6</v>
          </cell>
          <cell r="E574">
            <v>0.98799999999999999</v>
          </cell>
          <cell r="F574" t="str">
            <v>kg</v>
          </cell>
          <cell r="G574">
            <v>6.3</v>
          </cell>
          <cell r="H574">
            <v>6.3</v>
          </cell>
          <cell r="I574">
            <v>120</v>
          </cell>
          <cell r="J574" t="str">
            <v>cm</v>
          </cell>
          <cell r="K574">
            <v>0</v>
          </cell>
          <cell r="L574" t="str">
            <v>pcs</v>
          </cell>
          <cell r="M574" t="str">
            <v>83021000</v>
          </cell>
          <cell r="N574">
            <v>0.71019999999999994</v>
          </cell>
          <cell r="O574" t="str">
            <v>EUR</v>
          </cell>
          <cell r="P574" t="str">
            <v>mounting tool</v>
          </cell>
        </row>
        <row r="575">
          <cell r="A575">
            <v>8718868492180</v>
          </cell>
          <cell r="B575" t="str">
            <v>MT.Hex.2m</v>
          </cell>
          <cell r="C575" t="str">
            <v>FritsJurgens Mounting tool Hexagon Guide 2 m</v>
          </cell>
          <cell r="D575">
            <v>233.2</v>
          </cell>
          <cell r="E575">
            <v>2.6680000000000001</v>
          </cell>
          <cell r="F575" t="str">
            <v>kg</v>
          </cell>
          <cell r="G575">
            <v>6.3</v>
          </cell>
          <cell r="H575">
            <v>6.3</v>
          </cell>
          <cell r="I575">
            <v>220</v>
          </cell>
          <cell r="J575" t="str">
            <v>cm</v>
          </cell>
          <cell r="K575">
            <v>0</v>
          </cell>
          <cell r="L575" t="str">
            <v>pcs</v>
          </cell>
          <cell r="M575" t="str">
            <v>83021000</v>
          </cell>
          <cell r="N575">
            <v>1.3872000000000002</v>
          </cell>
          <cell r="O575" t="str">
            <v>EUR</v>
          </cell>
          <cell r="P575" t="str">
            <v>mounting tool</v>
          </cell>
        </row>
        <row r="576">
          <cell r="A576">
            <v>8718868492838</v>
          </cell>
          <cell r="B576" t="str">
            <v>MT.M+.Mount</v>
          </cell>
          <cell r="C576" t="str">
            <v>FritsJurgens Mounting tool System M+ mounting set</v>
          </cell>
          <cell r="D576">
            <v>23.1</v>
          </cell>
          <cell r="E576">
            <v>0.30199999999999999</v>
          </cell>
          <cell r="F576" t="str">
            <v>kg</v>
          </cell>
          <cell r="G576">
            <v>3.2</v>
          </cell>
          <cell r="H576">
            <v>10.199999999999999</v>
          </cell>
          <cell r="I576">
            <v>34</v>
          </cell>
          <cell r="J576" t="str">
            <v>cm</v>
          </cell>
          <cell r="K576">
            <v>0</v>
          </cell>
          <cell r="L576" t="str">
            <v>pcs</v>
          </cell>
          <cell r="M576" t="str">
            <v>83021000</v>
          </cell>
          <cell r="N576">
            <v>0.17899999999999999</v>
          </cell>
          <cell r="O576" t="str">
            <v>EUR</v>
          </cell>
          <cell r="P576" t="str">
            <v>mounting tool</v>
          </cell>
        </row>
        <row r="577">
          <cell r="A577">
            <v>8718868492838</v>
          </cell>
          <cell r="B577" t="str">
            <v>MT.M+.Mount.no.ZS</v>
          </cell>
          <cell r="C577" t="str">
            <v>FritsJurgens Mounting tool System M+ - mounting set Exclude glue</v>
          </cell>
          <cell r="D577">
            <v>23.1</v>
          </cell>
          <cell r="E577">
            <v>0.27700000000000002</v>
          </cell>
          <cell r="F577" t="str">
            <v>kg</v>
          </cell>
          <cell r="G577">
            <v>3.2</v>
          </cell>
          <cell r="H577">
            <v>10.199999999999999</v>
          </cell>
          <cell r="I577">
            <v>34</v>
          </cell>
          <cell r="J577" t="str">
            <v>cm</v>
          </cell>
          <cell r="K577">
            <v>0</v>
          </cell>
          <cell r="L577" t="str">
            <v>pcs</v>
          </cell>
          <cell r="M577" t="str">
            <v>83021000</v>
          </cell>
          <cell r="N577">
            <v>0.15400000000000003</v>
          </cell>
          <cell r="O577" t="str">
            <v>EUR</v>
          </cell>
          <cell r="P577" t="str">
            <v>mounting tool</v>
          </cell>
        </row>
        <row r="578">
          <cell r="A578">
            <v>8718868492166</v>
          </cell>
          <cell r="B578" t="str">
            <v>MT.Mag.BK</v>
          </cell>
          <cell r="C578" t="str">
            <v>FritsJurgens Mounting tool Flush magnets black</v>
          </cell>
          <cell r="D578">
            <v>91</v>
          </cell>
          <cell r="E578">
            <v>0.19600000000000001</v>
          </cell>
          <cell r="F578" t="str">
            <v>kg</v>
          </cell>
          <cell r="G578">
            <v>4.5999999999999996</v>
          </cell>
          <cell r="H578">
            <v>8.3000000000000007</v>
          </cell>
          <cell r="I578">
            <v>13</v>
          </cell>
          <cell r="J578" t="str">
            <v>cm</v>
          </cell>
          <cell r="K578">
            <v>0</v>
          </cell>
          <cell r="L578" t="str">
            <v>pcs</v>
          </cell>
          <cell r="M578" t="str">
            <v>83021000</v>
          </cell>
          <cell r="N578">
            <v>9.4000000000000014E-2</v>
          </cell>
          <cell r="O578" t="str">
            <v>EUR</v>
          </cell>
          <cell r="P578" t="str">
            <v>mounting tool</v>
          </cell>
        </row>
        <row r="579">
          <cell r="A579">
            <v>8718868492159</v>
          </cell>
          <cell r="B579" t="str">
            <v>MT.Mag.SS</v>
          </cell>
          <cell r="C579" t="str">
            <v>FritsJurgens Mounting tool Flush magnets stainless steel</v>
          </cell>
          <cell r="D579">
            <v>78.400000000000006</v>
          </cell>
          <cell r="E579">
            <v>0.19600000000000001</v>
          </cell>
          <cell r="F579" t="str">
            <v>kg</v>
          </cell>
          <cell r="G579">
            <v>4.5999999999999996</v>
          </cell>
          <cell r="H579">
            <v>8.3000000000000007</v>
          </cell>
          <cell r="I579">
            <v>13</v>
          </cell>
          <cell r="J579" t="str">
            <v>cm</v>
          </cell>
          <cell r="K579">
            <v>0</v>
          </cell>
          <cell r="L579" t="str">
            <v>pcs</v>
          </cell>
          <cell r="M579" t="str">
            <v>83021000</v>
          </cell>
          <cell r="N579">
            <v>9.4000000000000014E-2</v>
          </cell>
          <cell r="O579" t="str">
            <v>EUR</v>
          </cell>
          <cell r="P579" t="str">
            <v>mounting tool</v>
          </cell>
        </row>
        <row r="580">
          <cell r="A580">
            <v>8718868492616</v>
          </cell>
          <cell r="B580" t="str">
            <v>MT.S3.Mount</v>
          </cell>
          <cell r="C580" t="str">
            <v>FritsJurgens Mounting tool System 3 mounting set</v>
          </cell>
          <cell r="D580">
            <v>23.1</v>
          </cell>
          <cell r="E580">
            <v>0.33500000000000002</v>
          </cell>
          <cell r="F580" t="str">
            <v>kg</v>
          </cell>
          <cell r="G580">
            <v>3.2</v>
          </cell>
          <cell r="H580">
            <v>10.199999999999999</v>
          </cell>
          <cell r="I580">
            <v>34</v>
          </cell>
          <cell r="J580" t="str">
            <v>cm</v>
          </cell>
          <cell r="K580">
            <v>0</v>
          </cell>
          <cell r="L580" t="str">
            <v>pcs</v>
          </cell>
          <cell r="M580" t="str">
            <v>83021000</v>
          </cell>
          <cell r="N580">
            <v>0.21200000000000002</v>
          </cell>
          <cell r="O580" t="str">
            <v>EUR</v>
          </cell>
          <cell r="P580" t="str">
            <v>mounting tool</v>
          </cell>
        </row>
        <row r="581">
          <cell r="A581">
            <v>8718868492616</v>
          </cell>
          <cell r="B581" t="str">
            <v>MT.S3.Mount.no.ZS</v>
          </cell>
          <cell r="C581" t="str">
            <v>FritsJurgens Mounting tool System 3 - mounting set Exclude glue</v>
          </cell>
          <cell r="D581">
            <v>23.1</v>
          </cell>
          <cell r="E581">
            <v>0.31</v>
          </cell>
          <cell r="F581" t="str">
            <v>kg</v>
          </cell>
          <cell r="G581">
            <v>3.2</v>
          </cell>
          <cell r="H581">
            <v>10.199999999999999</v>
          </cell>
          <cell r="I581">
            <v>34</v>
          </cell>
          <cell r="J581" t="str">
            <v>cm</v>
          </cell>
          <cell r="K581">
            <v>0</v>
          </cell>
          <cell r="L581" t="str">
            <v>pcs</v>
          </cell>
          <cell r="M581" t="str">
            <v>83021000</v>
          </cell>
          <cell r="N581">
            <v>0.187</v>
          </cell>
          <cell r="O581" t="str">
            <v>EUR</v>
          </cell>
          <cell r="P581" t="str">
            <v>mounting tool</v>
          </cell>
        </row>
        <row r="582">
          <cell r="A582">
            <v>0</v>
          </cell>
          <cell r="B582" t="str">
            <v>MT.ST.Box</v>
          </cell>
          <cell r="C582" t="str">
            <v>FritsJurgens Mounting tool set flatpack box and sleeve</v>
          </cell>
          <cell r="D582">
            <v>20.9</v>
          </cell>
          <cell r="E582">
            <v>0.69299999999999995</v>
          </cell>
          <cell r="F582" t="str">
            <v>kg</v>
          </cell>
          <cell r="G582">
            <v>2</v>
          </cell>
          <cell r="H582">
            <v>48</v>
          </cell>
          <cell r="I582">
            <v>37</v>
          </cell>
          <cell r="J582" t="str">
            <v>cm</v>
          </cell>
          <cell r="K582">
            <v>0</v>
          </cell>
          <cell r="L582" t="str">
            <v>pcs</v>
          </cell>
          <cell r="M582" t="str">
            <v>48191000</v>
          </cell>
          <cell r="N582">
            <v>0.69299999999999995</v>
          </cell>
          <cell r="O582" t="str">
            <v>EUR</v>
          </cell>
          <cell r="P582" t="str">
            <v>mounting tool</v>
          </cell>
        </row>
        <row r="583">
          <cell r="A583">
            <v>8720681607979</v>
          </cell>
          <cell r="B583" t="str">
            <v>TO.M</v>
          </cell>
          <cell r="C583" t="str">
            <v>FritsJurgens Axle Wrench</v>
          </cell>
          <cell r="D583">
            <v>14.7</v>
          </cell>
          <cell r="E583">
            <v>0.45</v>
          </cell>
          <cell r="F583" t="str">
            <v>kg</v>
          </cell>
          <cell r="G583">
            <v>5.5</v>
          </cell>
          <cell r="H583">
            <v>5.3</v>
          </cell>
          <cell r="I583">
            <v>50.2</v>
          </cell>
          <cell r="J583" t="str">
            <v>cm</v>
          </cell>
          <cell r="K583" t="str">
            <v>400×36×3 mm</v>
          </cell>
          <cell r="L583" t="str">
            <v>pcs</v>
          </cell>
          <cell r="M583" t="str">
            <v>82041100</v>
          </cell>
          <cell r="N583">
            <v>0.45</v>
          </cell>
          <cell r="O583" t="str">
            <v>EUR</v>
          </cell>
          <cell r="P583" t="str">
            <v>tooling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BE09-718B-4A3E-ADA6-323E09397CD6}">
  <sheetPr>
    <pageSetUpPr fitToPage="1"/>
  </sheetPr>
  <dimension ref="A1:AA591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E1" sqref="E1:F1"/>
    </sheetView>
  </sheetViews>
  <sheetFormatPr defaultColWidth="8.85546875" defaultRowHeight="15" x14ac:dyDescent="0.25"/>
  <cols>
    <col min="1" max="1" width="16" style="61" customWidth="1"/>
    <col min="2" max="2" width="27.7109375" style="1" customWidth="1"/>
    <col min="3" max="3" width="101" style="52" customWidth="1"/>
    <col min="4" max="4" width="15" style="1" customWidth="1"/>
    <col min="5" max="6" width="22.42578125" style="2" customWidth="1"/>
    <col min="7" max="7" width="10" style="1" customWidth="1"/>
    <col min="8" max="8" width="12" style="1" customWidth="1"/>
    <col min="9" max="9" width="10.85546875" style="4" customWidth="1"/>
    <col min="10" max="10" width="8.85546875" style="1" customWidth="1"/>
    <col min="11" max="11" width="10.85546875" style="1" customWidth="1"/>
    <col min="12" max="12" width="10.85546875" style="3" customWidth="1"/>
    <col min="13" max="13" width="8.85546875" style="1" bestFit="1" customWidth="1"/>
    <col min="14" max="14" width="17.5703125" style="3" bestFit="1" customWidth="1"/>
    <col min="15" max="15" width="17.5703125" style="3" customWidth="1"/>
    <col min="16" max="16" width="17.85546875" style="1" customWidth="1"/>
    <col min="17" max="17" width="11.5703125" style="1" customWidth="1"/>
    <col min="18" max="19" width="18.5703125" style="1" bestFit="1" customWidth="1"/>
    <col min="20" max="20" width="17.28515625" style="1" bestFit="1" customWidth="1"/>
    <col min="21" max="21" width="22.42578125" style="1" bestFit="1" customWidth="1"/>
    <col min="22" max="22" width="19.140625" style="1" bestFit="1" customWidth="1"/>
    <col min="23" max="23" width="15.85546875" style="1" bestFit="1" customWidth="1"/>
    <col min="24" max="24" width="16.85546875" style="1" customWidth="1"/>
    <col min="25" max="25" width="19" style="1" bestFit="1" customWidth="1"/>
    <col min="26" max="26" width="20.140625" style="1" bestFit="1" customWidth="1"/>
    <col min="27" max="27" width="18.5703125" style="1" bestFit="1" customWidth="1"/>
    <col min="28" max="16384" width="8.85546875" style="1"/>
  </cols>
  <sheetData>
    <row r="1" spans="1:27" s="5" customFormat="1" x14ac:dyDescent="0.25">
      <c r="A1" s="55"/>
      <c r="B1" s="7"/>
      <c r="C1" s="41" t="s">
        <v>1228</v>
      </c>
      <c r="D1" s="72" t="s">
        <v>391</v>
      </c>
      <c r="E1" s="70" t="s">
        <v>422</v>
      </c>
      <c r="F1" s="71"/>
      <c r="G1" s="8" t="s">
        <v>409</v>
      </c>
      <c r="H1" s="9" t="s">
        <v>408</v>
      </c>
      <c r="I1" s="10" t="s">
        <v>392</v>
      </c>
      <c r="J1" s="10" t="s">
        <v>393</v>
      </c>
      <c r="K1" s="10" t="s">
        <v>394</v>
      </c>
      <c r="L1" s="11"/>
      <c r="M1" s="12" t="s">
        <v>412</v>
      </c>
      <c r="N1" s="12" t="s">
        <v>413</v>
      </c>
      <c r="O1" s="12" t="s">
        <v>540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s="5" customFormat="1" ht="29.25" customHeight="1" x14ac:dyDescent="0.25">
      <c r="A2" s="56" t="s">
        <v>0</v>
      </c>
      <c r="B2" s="13" t="s">
        <v>415</v>
      </c>
      <c r="C2" s="53" t="s">
        <v>416</v>
      </c>
      <c r="D2" s="14" t="s">
        <v>417</v>
      </c>
      <c r="E2" s="29" t="s">
        <v>418</v>
      </c>
      <c r="F2" s="29" t="s">
        <v>419</v>
      </c>
      <c r="G2" s="8" t="s">
        <v>410</v>
      </c>
      <c r="H2" s="9" t="s">
        <v>2</v>
      </c>
      <c r="I2" s="10" t="s">
        <v>3</v>
      </c>
      <c r="J2" s="10" t="s">
        <v>3</v>
      </c>
      <c r="K2" s="10" t="s">
        <v>3</v>
      </c>
      <c r="L2" s="13" t="s">
        <v>396</v>
      </c>
      <c r="M2" s="12" t="s">
        <v>411</v>
      </c>
      <c r="N2" s="12" t="s">
        <v>414</v>
      </c>
      <c r="O2" s="12" t="s">
        <v>541</v>
      </c>
      <c r="P2" s="14" t="s">
        <v>400</v>
      </c>
      <c r="Q2" s="14" t="s">
        <v>397</v>
      </c>
      <c r="R2" s="14" t="s">
        <v>767</v>
      </c>
      <c r="S2" s="14" t="s">
        <v>763</v>
      </c>
      <c r="T2" s="14" t="s">
        <v>764</v>
      </c>
      <c r="U2" s="14" t="s">
        <v>765</v>
      </c>
      <c r="V2" s="14" t="s">
        <v>766</v>
      </c>
      <c r="W2" s="14" t="s">
        <v>420</v>
      </c>
      <c r="X2" s="14" t="s">
        <v>421</v>
      </c>
      <c r="Y2" s="14" t="s">
        <v>398</v>
      </c>
      <c r="Z2" s="14" t="s">
        <v>399</v>
      </c>
    </row>
    <row r="3" spans="1:27" ht="14.25" customHeight="1" x14ac:dyDescent="0.25">
      <c r="A3" s="57">
        <v>8720681611754</v>
      </c>
      <c r="B3" s="15" t="s">
        <v>423</v>
      </c>
      <c r="C3" s="16" t="s">
        <v>424</v>
      </c>
      <c r="D3" s="28">
        <v>352.3</v>
      </c>
      <c r="E3" s="30">
        <f>D3*0.85</f>
        <v>299.45499999999998</v>
      </c>
      <c r="F3" s="30">
        <f>D3*0.8</f>
        <v>281.84000000000003</v>
      </c>
      <c r="G3" s="17" t="s">
        <v>395</v>
      </c>
      <c r="H3" s="18">
        <v>0.55000000000000004</v>
      </c>
      <c r="I3" s="19">
        <v>5.3</v>
      </c>
      <c r="J3" s="20">
        <v>20</v>
      </c>
      <c r="K3" s="20">
        <v>34</v>
      </c>
      <c r="L3" s="15" t="s">
        <v>4</v>
      </c>
      <c r="M3" s="21">
        <v>0</v>
      </c>
      <c r="N3" s="15"/>
      <c r="O3" s="44"/>
      <c r="P3" s="17"/>
      <c r="Q3" s="17" t="s">
        <v>402</v>
      </c>
      <c r="R3" s="17"/>
      <c r="S3" s="17"/>
      <c r="T3" s="17"/>
      <c r="U3" s="17"/>
      <c r="V3" s="17"/>
      <c r="W3" s="17"/>
      <c r="X3" s="17"/>
      <c r="Y3" s="17"/>
      <c r="Z3" s="17"/>
      <c r="AA3" s="1" t="str">
        <f>VLOOKUP(A3,'[1]FritsJurgens 2026.01 Standard'!$A:$B,2,0)</f>
        <v>BP.Fx.40.A.X.BK</v>
      </c>
    </row>
    <row r="4" spans="1:27" ht="14.25" customHeight="1" x14ac:dyDescent="0.25">
      <c r="A4" s="57">
        <v>8720681611761</v>
      </c>
      <c r="B4" s="15" t="s">
        <v>425</v>
      </c>
      <c r="C4" s="16" t="s">
        <v>426</v>
      </c>
      <c r="D4" s="28">
        <v>352.3</v>
      </c>
      <c r="E4" s="30">
        <f>D4*0.85</f>
        <v>299.45499999999998</v>
      </c>
      <c r="F4" s="30">
        <f>D4*0.8</f>
        <v>281.84000000000003</v>
      </c>
      <c r="G4" s="17" t="s">
        <v>395</v>
      </c>
      <c r="H4" s="18">
        <v>0.55000000000000004</v>
      </c>
      <c r="I4" s="19">
        <v>5.3</v>
      </c>
      <c r="J4" s="20">
        <v>20</v>
      </c>
      <c r="K4" s="20">
        <v>34</v>
      </c>
      <c r="L4" s="15" t="s">
        <v>4</v>
      </c>
      <c r="M4" s="21">
        <v>0</v>
      </c>
      <c r="N4" s="15"/>
      <c r="O4" s="44"/>
      <c r="P4" s="17"/>
      <c r="Q4" s="17" t="s">
        <v>402</v>
      </c>
      <c r="R4" s="17"/>
      <c r="S4" s="17"/>
      <c r="T4" s="17"/>
      <c r="U4" s="17"/>
      <c r="V4" s="17"/>
      <c r="W4" s="17"/>
      <c r="X4" s="17"/>
      <c r="Y4" s="17"/>
      <c r="Z4" s="17"/>
      <c r="AA4" s="1" t="str">
        <f>VLOOKUP(A4,'[1]FritsJurgens 2026.01 Standard'!$A:$B,2,0)</f>
        <v>BP.Fx.40.A.X.SS</v>
      </c>
    </row>
    <row r="5" spans="1:27" ht="14.25" customHeight="1" x14ac:dyDescent="0.25">
      <c r="A5" s="57">
        <v>8720681613123</v>
      </c>
      <c r="B5" s="15" t="s">
        <v>427</v>
      </c>
      <c r="C5" s="16" t="s">
        <v>428</v>
      </c>
      <c r="D5" s="28">
        <v>405.8</v>
      </c>
      <c r="E5" s="30">
        <f>D5*0.85</f>
        <v>344.93</v>
      </c>
      <c r="F5" s="30">
        <f>D5*0.8</f>
        <v>324.64000000000004</v>
      </c>
      <c r="G5" s="17" t="s">
        <v>395</v>
      </c>
      <c r="H5" s="18">
        <v>0.55000000000000004</v>
      </c>
      <c r="I5" s="19">
        <v>5.3</v>
      </c>
      <c r="J5" s="20">
        <v>20</v>
      </c>
      <c r="K5" s="20">
        <v>34</v>
      </c>
      <c r="L5" s="15" t="s">
        <v>4</v>
      </c>
      <c r="M5" s="21">
        <v>0</v>
      </c>
      <c r="N5" s="15"/>
      <c r="O5" s="44"/>
      <c r="P5" s="17"/>
      <c r="Q5" s="17" t="s">
        <v>402</v>
      </c>
      <c r="R5" s="17"/>
      <c r="S5" s="17"/>
      <c r="T5" s="17"/>
      <c r="U5" s="17"/>
      <c r="V5" s="17"/>
      <c r="W5" s="17"/>
      <c r="X5" s="17"/>
      <c r="Y5" s="17"/>
      <c r="Z5" s="17"/>
      <c r="AA5" s="1" t="str">
        <f>VLOOKUP(A5,'[1]FritsJurgens 2026.01 Standard'!$A:$B,2,0)</f>
        <v>BP.Fx.40.C.X.BK</v>
      </c>
    </row>
    <row r="6" spans="1:27" ht="14.25" customHeight="1" x14ac:dyDescent="0.25">
      <c r="A6" s="57">
        <v>8720681613130</v>
      </c>
      <c r="B6" s="15" t="s">
        <v>429</v>
      </c>
      <c r="C6" s="16" t="s">
        <v>430</v>
      </c>
      <c r="D6" s="28">
        <v>405.8</v>
      </c>
      <c r="E6" s="30">
        <f>D6*0.85</f>
        <v>344.93</v>
      </c>
      <c r="F6" s="30">
        <f>D6*0.8</f>
        <v>324.64000000000004</v>
      </c>
      <c r="G6" s="17" t="s">
        <v>395</v>
      </c>
      <c r="H6" s="18">
        <v>0.55000000000000004</v>
      </c>
      <c r="I6" s="19">
        <v>5.3</v>
      </c>
      <c r="J6" s="20">
        <v>20</v>
      </c>
      <c r="K6" s="20">
        <v>34</v>
      </c>
      <c r="L6" s="15" t="s">
        <v>4</v>
      </c>
      <c r="M6" s="21">
        <v>0</v>
      </c>
      <c r="N6" s="15"/>
      <c r="O6" s="44"/>
      <c r="P6" s="17"/>
      <c r="Q6" s="17" t="s">
        <v>402</v>
      </c>
      <c r="R6" s="17"/>
      <c r="S6" s="17"/>
      <c r="T6" s="17"/>
      <c r="U6" s="17"/>
      <c r="V6" s="17"/>
      <c r="W6" s="17"/>
      <c r="X6" s="17"/>
      <c r="Y6" s="17"/>
      <c r="Z6" s="17"/>
      <c r="AA6" s="1" t="str">
        <f>VLOOKUP(A6,'[1]FritsJurgens 2026.01 Standard'!$A:$B,2,0)</f>
        <v>BP.Fx.40.C.X.SS</v>
      </c>
    </row>
    <row r="7" spans="1:27" ht="14.25" customHeight="1" x14ac:dyDescent="0.25">
      <c r="A7" s="57">
        <v>8720681611273</v>
      </c>
      <c r="B7" s="15" t="s">
        <v>431</v>
      </c>
      <c r="C7" s="16" t="s">
        <v>432</v>
      </c>
      <c r="D7" s="28">
        <v>352.3</v>
      </c>
      <c r="E7" s="30">
        <f>D7*0.85</f>
        <v>299.45499999999998</v>
      </c>
      <c r="F7" s="30">
        <f>D7*0.8</f>
        <v>281.84000000000003</v>
      </c>
      <c r="G7" s="17" t="s">
        <v>395</v>
      </c>
      <c r="H7" s="18">
        <v>0.55000000000000004</v>
      </c>
      <c r="I7" s="19">
        <v>5.3</v>
      </c>
      <c r="J7" s="20">
        <v>20</v>
      </c>
      <c r="K7" s="20">
        <v>34</v>
      </c>
      <c r="L7" s="15" t="s">
        <v>4</v>
      </c>
      <c r="M7" s="21">
        <v>0</v>
      </c>
      <c r="N7" s="15"/>
      <c r="O7" s="44"/>
      <c r="P7" s="17"/>
      <c r="Q7" s="17" t="s">
        <v>402</v>
      </c>
      <c r="R7" s="17"/>
      <c r="S7" s="17"/>
      <c r="T7" s="17"/>
      <c r="U7" s="17"/>
      <c r="V7" s="17"/>
      <c r="W7" s="17"/>
      <c r="X7" s="17"/>
      <c r="Y7" s="17"/>
      <c r="Z7" s="17"/>
      <c r="AA7" s="1" t="str">
        <f>VLOOKUP(A7,'[1]FritsJurgens 2026.01 Standard'!$A:$B,2,0)</f>
        <v>BP.Fx.70.A.X.XX</v>
      </c>
    </row>
    <row r="8" spans="1:27" ht="14.25" customHeight="1" x14ac:dyDescent="0.25">
      <c r="A8" s="57">
        <v>8720681613147</v>
      </c>
      <c r="B8" s="15" t="s">
        <v>433</v>
      </c>
      <c r="C8" s="16" t="s">
        <v>737</v>
      </c>
      <c r="D8" s="28">
        <v>405.8</v>
      </c>
      <c r="E8" s="30">
        <f>D8*0.85</f>
        <v>344.93</v>
      </c>
      <c r="F8" s="30">
        <f>D8*0.8</f>
        <v>324.64000000000004</v>
      </c>
      <c r="G8" s="17" t="s">
        <v>395</v>
      </c>
      <c r="H8" s="18">
        <v>0.55000000000000004</v>
      </c>
      <c r="I8" s="19">
        <v>5.3</v>
      </c>
      <c r="J8" s="20">
        <v>20</v>
      </c>
      <c r="K8" s="20">
        <v>34</v>
      </c>
      <c r="L8" s="15" t="s">
        <v>4</v>
      </c>
      <c r="M8" s="21">
        <v>0</v>
      </c>
      <c r="N8" s="15"/>
      <c r="O8" s="44"/>
      <c r="P8" s="17"/>
      <c r="Q8" s="17" t="s">
        <v>402</v>
      </c>
      <c r="R8" s="17"/>
      <c r="S8" s="17"/>
      <c r="T8" s="17"/>
      <c r="U8" s="17"/>
      <c r="V8" s="17"/>
      <c r="W8" s="17"/>
      <c r="X8" s="17"/>
      <c r="Y8" s="17"/>
      <c r="Z8" s="17"/>
      <c r="AA8" s="1" t="str">
        <f>VLOOKUP(A8,'[1]FritsJurgens 2026.01 Standard'!$A:$B,2,0)</f>
        <v>BP.Fx.70.C.X.XX</v>
      </c>
    </row>
    <row r="9" spans="1:27" ht="14.25" customHeight="1" x14ac:dyDescent="0.25">
      <c r="A9" s="57">
        <v>8720681612645</v>
      </c>
      <c r="B9" s="15" t="s">
        <v>736</v>
      </c>
      <c r="C9" s="16" t="s">
        <v>738</v>
      </c>
      <c r="D9" s="28">
        <v>507.65</v>
      </c>
      <c r="E9" s="30">
        <f>D9*0.85</f>
        <v>431.5025</v>
      </c>
      <c r="F9" s="30">
        <f>D9*0.8</f>
        <v>406.12</v>
      </c>
      <c r="G9" s="17" t="s">
        <v>395</v>
      </c>
      <c r="H9" s="18">
        <v>1.1379999999999999</v>
      </c>
      <c r="I9" s="19">
        <v>5.5</v>
      </c>
      <c r="J9" s="20">
        <v>20</v>
      </c>
      <c r="K9" s="20">
        <v>34</v>
      </c>
      <c r="L9" s="15" t="s">
        <v>4</v>
      </c>
      <c r="M9" s="21">
        <v>0.6339999999999999</v>
      </c>
      <c r="N9" s="1"/>
      <c r="O9" s="44"/>
      <c r="P9" s="1" t="s">
        <v>401</v>
      </c>
      <c r="Q9" s="1" t="s">
        <v>402</v>
      </c>
      <c r="S9" s="17"/>
      <c r="T9" s="17"/>
      <c r="U9" s="17"/>
      <c r="V9" s="17"/>
      <c r="W9" s="17"/>
      <c r="X9" s="17"/>
      <c r="Y9" s="17"/>
      <c r="Z9" s="17"/>
    </row>
    <row r="10" spans="1:27" ht="14.25" customHeight="1" x14ac:dyDescent="0.25">
      <c r="A10" s="57">
        <v>8720681610481</v>
      </c>
      <c r="B10" s="15" t="s">
        <v>434</v>
      </c>
      <c r="C10" s="16" t="s">
        <v>1014</v>
      </c>
      <c r="D10" s="28">
        <v>775.9</v>
      </c>
      <c r="E10" s="30">
        <f>D10*0.85</f>
        <v>659.51499999999999</v>
      </c>
      <c r="F10" s="30">
        <f>D10*0.8</f>
        <v>620.72</v>
      </c>
      <c r="G10" s="17" t="s">
        <v>395</v>
      </c>
      <c r="H10" s="18">
        <v>3.3410000000000002</v>
      </c>
      <c r="I10" s="19">
        <v>13.4</v>
      </c>
      <c r="J10" s="20">
        <v>21.8</v>
      </c>
      <c r="K10" s="20">
        <v>35</v>
      </c>
      <c r="L10" s="15" t="s">
        <v>4</v>
      </c>
      <c r="M10" s="21">
        <v>1.2769999999999999</v>
      </c>
      <c r="N10" s="15"/>
      <c r="O10" s="44"/>
      <c r="P10" s="17"/>
      <c r="Q10" s="17" t="s">
        <v>63</v>
      </c>
      <c r="R10" s="17" t="s">
        <v>423</v>
      </c>
      <c r="S10" s="17" t="s">
        <v>39</v>
      </c>
      <c r="T10" s="17" t="s">
        <v>435</v>
      </c>
      <c r="U10" s="17" t="s">
        <v>55</v>
      </c>
      <c r="V10" s="17" t="s">
        <v>48</v>
      </c>
      <c r="W10" s="17" t="s">
        <v>65</v>
      </c>
      <c r="X10" s="17" t="s">
        <v>66</v>
      </c>
      <c r="Y10" s="17" t="s">
        <v>436</v>
      </c>
      <c r="AA10" s="1" t="str">
        <f>VLOOKUP(A10,'[1]FritsJurgens 2026.01 Standard'!$A:$B,2,0)</f>
        <v>ST.Fx.40.A.R.BK</v>
      </c>
    </row>
    <row r="11" spans="1:27" ht="14.25" customHeight="1" x14ac:dyDescent="0.25">
      <c r="A11" s="57">
        <v>8720681610535</v>
      </c>
      <c r="B11" s="15" t="s">
        <v>437</v>
      </c>
      <c r="C11" s="16" t="s">
        <v>1015</v>
      </c>
      <c r="D11" s="28">
        <v>755</v>
      </c>
      <c r="E11" s="30">
        <f>D11*0.85</f>
        <v>641.75</v>
      </c>
      <c r="F11" s="30">
        <f>D11*0.8</f>
        <v>604</v>
      </c>
      <c r="G11" s="17" t="s">
        <v>395</v>
      </c>
      <c r="H11" s="18">
        <v>3.343</v>
      </c>
      <c r="I11" s="19">
        <v>13.4</v>
      </c>
      <c r="J11" s="20">
        <v>21.8</v>
      </c>
      <c r="K11" s="20">
        <v>35</v>
      </c>
      <c r="L11" s="15" t="s">
        <v>4</v>
      </c>
      <c r="M11" s="21">
        <v>1.2789999999999999</v>
      </c>
      <c r="N11" s="15"/>
      <c r="O11" s="44"/>
      <c r="P11" s="17"/>
      <c r="Q11" s="17" t="s">
        <v>63</v>
      </c>
      <c r="R11" s="17" t="s">
        <v>423</v>
      </c>
      <c r="S11" s="17" t="s">
        <v>39</v>
      </c>
      <c r="T11" s="17" t="s">
        <v>435</v>
      </c>
      <c r="U11" s="17" t="s">
        <v>56</v>
      </c>
      <c r="V11" s="17" t="s">
        <v>49</v>
      </c>
      <c r="W11" s="17" t="s">
        <v>65</v>
      </c>
      <c r="X11" s="17" t="s">
        <v>66</v>
      </c>
      <c r="Y11" s="17" t="s">
        <v>436</v>
      </c>
      <c r="AA11" s="1" t="str">
        <f>VLOOKUP(A11,'[1]FritsJurgens 2026.01 Standard'!$A:$B,2,0)</f>
        <v>ST.Fx.40.A.R.SS BK</v>
      </c>
    </row>
    <row r="12" spans="1:27" ht="14.25" customHeight="1" x14ac:dyDescent="0.25">
      <c r="A12" s="57">
        <v>8720681610504</v>
      </c>
      <c r="B12" s="15" t="s">
        <v>438</v>
      </c>
      <c r="C12" s="16" t="s">
        <v>1016</v>
      </c>
      <c r="D12" s="28">
        <v>764.4</v>
      </c>
      <c r="E12" s="30">
        <f>D12*0.85</f>
        <v>649.74</v>
      </c>
      <c r="F12" s="30">
        <f>D12*0.8</f>
        <v>611.52</v>
      </c>
      <c r="G12" s="17" t="s">
        <v>395</v>
      </c>
      <c r="H12" s="18">
        <v>3.3410000000000002</v>
      </c>
      <c r="I12" s="19">
        <v>13.4</v>
      </c>
      <c r="J12" s="20">
        <v>21.8</v>
      </c>
      <c r="K12" s="20">
        <v>35</v>
      </c>
      <c r="L12" s="15" t="s">
        <v>4</v>
      </c>
      <c r="M12" s="21">
        <v>1.2769999999999999</v>
      </c>
      <c r="N12" s="15"/>
      <c r="O12" s="44"/>
      <c r="P12" s="17"/>
      <c r="Q12" s="17" t="s">
        <v>63</v>
      </c>
      <c r="R12" s="17" t="s">
        <v>425</v>
      </c>
      <c r="S12" s="17" t="s">
        <v>40</v>
      </c>
      <c r="T12" s="17" t="s">
        <v>435</v>
      </c>
      <c r="U12" s="17" t="s">
        <v>55</v>
      </c>
      <c r="V12" s="17" t="s">
        <v>48</v>
      </c>
      <c r="W12" s="17" t="s">
        <v>65</v>
      </c>
      <c r="X12" s="17" t="s">
        <v>66</v>
      </c>
      <c r="Y12" s="17" t="s">
        <v>436</v>
      </c>
      <c r="AA12" s="1" t="str">
        <f>VLOOKUP(A12,'[1]FritsJurgens 2026.01 Standard'!$A:$B,2,0)</f>
        <v>ST.Fx.40.A.R.BK SS</v>
      </c>
    </row>
    <row r="13" spans="1:27" ht="14.25" customHeight="1" x14ac:dyDescent="0.25">
      <c r="A13" s="57">
        <v>8720681610528</v>
      </c>
      <c r="B13" s="15" t="s">
        <v>439</v>
      </c>
      <c r="C13" s="16" t="s">
        <v>1017</v>
      </c>
      <c r="D13" s="28">
        <v>743.5</v>
      </c>
      <c r="E13" s="30">
        <f>D13*0.85</f>
        <v>631.97500000000002</v>
      </c>
      <c r="F13" s="30">
        <f>D13*0.8</f>
        <v>594.80000000000007</v>
      </c>
      <c r="G13" s="17" t="s">
        <v>395</v>
      </c>
      <c r="H13" s="18">
        <v>3.343</v>
      </c>
      <c r="I13" s="19">
        <v>13.4</v>
      </c>
      <c r="J13" s="20">
        <v>21.8</v>
      </c>
      <c r="K13" s="20">
        <v>35</v>
      </c>
      <c r="L13" s="15" t="s">
        <v>4</v>
      </c>
      <c r="M13" s="21">
        <v>1.2789999999999999</v>
      </c>
      <c r="N13" s="15"/>
      <c r="O13" s="44"/>
      <c r="P13" s="17"/>
      <c r="Q13" s="17" t="s">
        <v>63</v>
      </c>
      <c r="R13" s="17" t="s">
        <v>425</v>
      </c>
      <c r="S13" s="17" t="s">
        <v>40</v>
      </c>
      <c r="T13" s="17" t="s">
        <v>435</v>
      </c>
      <c r="U13" s="17" t="s">
        <v>56</v>
      </c>
      <c r="V13" s="17" t="s">
        <v>49</v>
      </c>
      <c r="W13" s="17" t="s">
        <v>65</v>
      </c>
      <c r="X13" s="17" t="s">
        <v>66</v>
      </c>
      <c r="Y13" s="17" t="s">
        <v>436</v>
      </c>
      <c r="AA13" s="1" t="str">
        <f>VLOOKUP(A13,'[1]FritsJurgens 2026.01 Standard'!$A:$B,2,0)</f>
        <v>ST.Fx.40.A.R.SS</v>
      </c>
    </row>
    <row r="14" spans="1:27" ht="14.25" customHeight="1" x14ac:dyDescent="0.25">
      <c r="A14" s="57">
        <v>8720681610559</v>
      </c>
      <c r="B14" s="15" t="s">
        <v>440</v>
      </c>
      <c r="C14" s="16" t="s">
        <v>825</v>
      </c>
      <c r="D14" s="28">
        <v>762.3</v>
      </c>
      <c r="E14" s="30">
        <f>D14*0.85</f>
        <v>647.95499999999993</v>
      </c>
      <c r="F14" s="30">
        <f>D14*0.8</f>
        <v>609.84</v>
      </c>
      <c r="G14" s="17" t="s">
        <v>395</v>
      </c>
      <c r="H14" s="18">
        <v>3.2759999999999998</v>
      </c>
      <c r="I14" s="19">
        <v>13.4</v>
      </c>
      <c r="J14" s="20">
        <v>21.8</v>
      </c>
      <c r="K14" s="20">
        <v>35</v>
      </c>
      <c r="L14" s="15" t="s">
        <v>4</v>
      </c>
      <c r="M14" s="21">
        <v>1.206</v>
      </c>
      <c r="N14" s="15"/>
      <c r="O14" s="44"/>
      <c r="P14" s="17"/>
      <c r="Q14" s="17" t="s">
        <v>63</v>
      </c>
      <c r="R14" s="17" t="s">
        <v>423</v>
      </c>
      <c r="S14" s="17" t="s">
        <v>39</v>
      </c>
      <c r="T14" s="17" t="s">
        <v>435</v>
      </c>
      <c r="U14" s="17" t="s">
        <v>57</v>
      </c>
      <c r="V14" s="17" t="s">
        <v>48</v>
      </c>
      <c r="W14" s="17" t="s">
        <v>65</v>
      </c>
      <c r="X14" s="17" t="s">
        <v>66</v>
      </c>
      <c r="Y14" s="17" t="s">
        <v>436</v>
      </c>
      <c r="AA14" s="1" t="str">
        <f>VLOOKUP(A14,'[1]FritsJurgens 2026.01 Standard'!$A:$B,2,0)</f>
        <v>ST.Fx.40.A.S.BK</v>
      </c>
    </row>
    <row r="15" spans="1:27" ht="14.25" customHeight="1" x14ac:dyDescent="0.25">
      <c r="A15" s="57">
        <v>8720681610580</v>
      </c>
      <c r="B15" s="15" t="s">
        <v>441</v>
      </c>
      <c r="C15" s="16" t="s">
        <v>826</v>
      </c>
      <c r="D15" s="28">
        <v>742.5</v>
      </c>
      <c r="E15" s="30">
        <f>D15*0.85</f>
        <v>631.125</v>
      </c>
      <c r="F15" s="30">
        <f>D15*0.8</f>
        <v>594</v>
      </c>
      <c r="G15" s="17" t="s">
        <v>395</v>
      </c>
      <c r="H15" s="18">
        <v>3.2749999999999999</v>
      </c>
      <c r="I15" s="19">
        <v>13.4</v>
      </c>
      <c r="J15" s="20">
        <v>21.8</v>
      </c>
      <c r="K15" s="20">
        <v>35</v>
      </c>
      <c r="L15" s="15" t="s">
        <v>4</v>
      </c>
      <c r="M15" s="21">
        <v>1.2050000000000001</v>
      </c>
      <c r="N15" s="15"/>
      <c r="O15" s="44"/>
      <c r="P15" s="17"/>
      <c r="Q15" s="17" t="s">
        <v>63</v>
      </c>
      <c r="R15" s="17" t="s">
        <v>423</v>
      </c>
      <c r="S15" s="17" t="s">
        <v>39</v>
      </c>
      <c r="T15" s="17" t="s">
        <v>435</v>
      </c>
      <c r="U15" s="17" t="s">
        <v>58</v>
      </c>
      <c r="V15" s="17" t="s">
        <v>49</v>
      </c>
      <c r="W15" s="17" t="s">
        <v>65</v>
      </c>
      <c r="X15" s="17" t="s">
        <v>66</v>
      </c>
      <c r="Y15" s="17" t="s">
        <v>436</v>
      </c>
      <c r="AA15" s="1" t="str">
        <f>VLOOKUP(A15,'[1]FritsJurgens 2026.01 Standard'!$A:$B,2,0)</f>
        <v>ST.Fx.40.A.S.SS BK</v>
      </c>
    </row>
    <row r="16" spans="1:27" ht="14.25" customHeight="1" x14ac:dyDescent="0.25">
      <c r="A16" s="57">
        <v>8720681610443</v>
      </c>
      <c r="B16" s="15" t="s">
        <v>703</v>
      </c>
      <c r="C16" s="16" t="s">
        <v>707</v>
      </c>
      <c r="D16" s="28">
        <v>742.5</v>
      </c>
      <c r="E16" s="30">
        <f>D16*0.85</f>
        <v>631.125</v>
      </c>
      <c r="F16" s="30">
        <f>D16*0.8</f>
        <v>594</v>
      </c>
      <c r="G16" s="17" t="s">
        <v>395</v>
      </c>
      <c r="H16" s="18">
        <v>3.8210000000000002</v>
      </c>
      <c r="I16" s="19">
        <v>13.4</v>
      </c>
      <c r="J16" s="20">
        <v>21.8</v>
      </c>
      <c r="K16" s="20">
        <v>35</v>
      </c>
      <c r="L16" s="15" t="s">
        <v>4</v>
      </c>
      <c r="M16" s="21">
        <v>1.869</v>
      </c>
      <c r="N16" s="15"/>
      <c r="O16" s="44"/>
      <c r="P16" s="17"/>
      <c r="Q16" s="17" t="s">
        <v>63</v>
      </c>
      <c r="R16" s="17" t="s">
        <v>423</v>
      </c>
      <c r="S16" s="17" t="s">
        <v>39</v>
      </c>
      <c r="T16" s="17" t="s">
        <v>435</v>
      </c>
      <c r="U16" s="17" t="s">
        <v>60</v>
      </c>
      <c r="V16" s="17" t="s">
        <v>49</v>
      </c>
      <c r="W16" s="17" t="s">
        <v>65</v>
      </c>
      <c r="X16" s="17" t="s">
        <v>66</v>
      </c>
      <c r="Y16" s="17" t="s">
        <v>702</v>
      </c>
      <c r="AA16" s="1" t="str">
        <f>VLOOKUP(A16,'[1]FritsJurgens 2026.01 Standard'!$A:$B,2,0)</f>
        <v>ST.Fx.40.A.FR.SS BK</v>
      </c>
    </row>
    <row r="17" spans="1:27" ht="14.25" customHeight="1" x14ac:dyDescent="0.25">
      <c r="A17" s="57">
        <v>8720681610436</v>
      </c>
      <c r="B17" s="15" t="s">
        <v>704</v>
      </c>
      <c r="C17" s="16" t="s">
        <v>718</v>
      </c>
      <c r="D17" s="28">
        <v>731</v>
      </c>
      <c r="E17" s="30">
        <f>D17*0.85</f>
        <v>621.35</v>
      </c>
      <c r="F17" s="30">
        <f>D17*0.8</f>
        <v>584.80000000000007</v>
      </c>
      <c r="G17" s="17" t="s">
        <v>395</v>
      </c>
      <c r="H17" s="18">
        <v>3.8210000000000002</v>
      </c>
      <c r="I17" s="19">
        <v>13.4</v>
      </c>
      <c r="J17" s="20">
        <v>21.8</v>
      </c>
      <c r="K17" s="20">
        <v>35</v>
      </c>
      <c r="L17" s="15" t="s">
        <v>4</v>
      </c>
      <c r="M17" s="21">
        <v>1.869</v>
      </c>
      <c r="N17" s="15"/>
      <c r="O17" s="44"/>
      <c r="P17" s="17"/>
      <c r="Q17" s="17" t="s">
        <v>63</v>
      </c>
      <c r="R17" s="17" t="s">
        <v>425</v>
      </c>
      <c r="S17" s="17" t="s">
        <v>40</v>
      </c>
      <c r="T17" s="17" t="s">
        <v>435</v>
      </c>
      <c r="U17" s="17" t="s">
        <v>60</v>
      </c>
      <c r="V17" s="17" t="s">
        <v>49</v>
      </c>
      <c r="W17" s="17" t="s">
        <v>65</v>
      </c>
      <c r="X17" s="17" t="s">
        <v>66</v>
      </c>
      <c r="Y17" s="17" t="s">
        <v>702</v>
      </c>
      <c r="AA17" s="1" t="str">
        <f>VLOOKUP(A17,'[1]FritsJurgens 2026.01 Standard'!$A:$B,2,0)</f>
        <v>ST.Fx.40.A.FR.SS</v>
      </c>
    </row>
    <row r="18" spans="1:27" ht="14.25" customHeight="1" x14ac:dyDescent="0.25">
      <c r="A18" s="57">
        <v>8720681610467</v>
      </c>
      <c r="B18" s="15" t="s">
        <v>705</v>
      </c>
      <c r="C18" s="16" t="s">
        <v>707</v>
      </c>
      <c r="D18" s="28">
        <v>742.5</v>
      </c>
      <c r="E18" s="30">
        <f>D18*0.85</f>
        <v>631.125</v>
      </c>
      <c r="F18" s="30">
        <f>D18*0.8</f>
        <v>594</v>
      </c>
      <c r="G18" s="17" t="s">
        <v>395</v>
      </c>
      <c r="H18" s="18">
        <v>3.8239999999999998</v>
      </c>
      <c r="I18" s="19">
        <v>13.4</v>
      </c>
      <c r="J18" s="20">
        <v>21.8</v>
      </c>
      <c r="K18" s="20">
        <v>35</v>
      </c>
      <c r="L18" s="15" t="s">
        <v>4</v>
      </c>
      <c r="M18" s="21">
        <v>1.8720000000000001</v>
      </c>
      <c r="N18" s="15"/>
      <c r="O18" s="44"/>
      <c r="P18" s="17"/>
      <c r="Q18" s="17" t="s">
        <v>63</v>
      </c>
      <c r="R18" s="17" t="s">
        <v>423</v>
      </c>
      <c r="S18" s="17" t="s">
        <v>39</v>
      </c>
      <c r="T18" s="17" t="s">
        <v>435</v>
      </c>
      <c r="U18" s="17" t="s">
        <v>61</v>
      </c>
      <c r="V18" s="17" t="s">
        <v>49</v>
      </c>
      <c r="W18" s="17" t="s">
        <v>65</v>
      </c>
      <c r="X18" s="17" t="s">
        <v>66</v>
      </c>
      <c r="Y18" s="17" t="s">
        <v>702</v>
      </c>
      <c r="AA18" s="1" t="str">
        <f>VLOOKUP(A18,'[1]FritsJurgens 2026.01 Standard'!$A:$B,2,0)</f>
        <v>ST.Fx.40.A.FS.SS BK</v>
      </c>
    </row>
    <row r="19" spans="1:27" ht="14.25" customHeight="1" x14ac:dyDescent="0.25">
      <c r="A19" s="57">
        <v>8720681610450</v>
      </c>
      <c r="B19" s="15" t="s">
        <v>706</v>
      </c>
      <c r="C19" s="16" t="s">
        <v>719</v>
      </c>
      <c r="D19" s="28">
        <v>731</v>
      </c>
      <c r="E19" s="30">
        <f>D19*0.85</f>
        <v>621.35</v>
      </c>
      <c r="F19" s="30">
        <f>D19*0.8</f>
        <v>584.80000000000007</v>
      </c>
      <c r="G19" s="17" t="s">
        <v>395</v>
      </c>
      <c r="H19" s="18">
        <v>3.8239999999999998</v>
      </c>
      <c r="I19" s="19">
        <v>13.4</v>
      </c>
      <c r="J19" s="20">
        <v>21.8</v>
      </c>
      <c r="K19" s="20">
        <v>35</v>
      </c>
      <c r="L19" s="15" t="s">
        <v>4</v>
      </c>
      <c r="M19" s="21">
        <v>1.8720000000000001</v>
      </c>
      <c r="N19" s="15"/>
      <c r="O19" s="44"/>
      <c r="P19" s="17"/>
      <c r="Q19" s="17" t="s">
        <v>63</v>
      </c>
      <c r="R19" s="17" t="s">
        <v>425</v>
      </c>
      <c r="S19" s="17" t="s">
        <v>40</v>
      </c>
      <c r="T19" s="17" t="s">
        <v>435</v>
      </c>
      <c r="U19" s="17" t="s">
        <v>61</v>
      </c>
      <c r="V19" s="17" t="s">
        <v>49</v>
      </c>
      <c r="W19" s="17" t="s">
        <v>65</v>
      </c>
      <c r="X19" s="17" t="s">
        <v>66</v>
      </c>
      <c r="Y19" s="17" t="s">
        <v>702</v>
      </c>
      <c r="AA19" s="1" t="str">
        <f>VLOOKUP(A19,'[1]FritsJurgens 2026.01 Standard'!$A:$B,2,0)</f>
        <v>ST.Fx.40.A.FS.SS</v>
      </c>
    </row>
    <row r="20" spans="1:27" ht="14.25" customHeight="1" x14ac:dyDescent="0.25">
      <c r="A20" s="57">
        <v>8720681610566</v>
      </c>
      <c r="B20" s="15" t="s">
        <v>442</v>
      </c>
      <c r="C20" s="16" t="s">
        <v>827</v>
      </c>
      <c r="D20" s="28">
        <v>750.8</v>
      </c>
      <c r="E20" s="30">
        <f>D20*0.85</f>
        <v>638.17999999999995</v>
      </c>
      <c r="F20" s="30">
        <f>D20*0.8</f>
        <v>600.64</v>
      </c>
      <c r="G20" s="17" t="s">
        <v>395</v>
      </c>
      <c r="H20" s="18">
        <v>3.2759999999999998</v>
      </c>
      <c r="I20" s="19">
        <v>13.4</v>
      </c>
      <c r="J20" s="20">
        <v>21.8</v>
      </c>
      <c r="K20" s="20">
        <v>35</v>
      </c>
      <c r="L20" s="15" t="s">
        <v>4</v>
      </c>
      <c r="M20" s="21">
        <v>1.206</v>
      </c>
      <c r="N20" s="15"/>
      <c r="O20" s="44"/>
      <c r="P20" s="17"/>
      <c r="Q20" s="17" t="s">
        <v>63</v>
      </c>
      <c r="R20" s="17" t="s">
        <v>425</v>
      </c>
      <c r="S20" s="17" t="s">
        <v>40</v>
      </c>
      <c r="T20" s="17" t="s">
        <v>435</v>
      </c>
      <c r="U20" s="17" t="s">
        <v>57</v>
      </c>
      <c r="V20" s="17" t="s">
        <v>48</v>
      </c>
      <c r="W20" s="17" t="s">
        <v>65</v>
      </c>
      <c r="X20" s="17" t="s">
        <v>66</v>
      </c>
      <c r="Y20" s="17" t="s">
        <v>436</v>
      </c>
      <c r="AA20" s="1" t="str">
        <f>VLOOKUP(A20,'[1]FritsJurgens 2026.01 Standard'!$A:$B,2,0)</f>
        <v>ST.Fx.40.A.S.BK SS</v>
      </c>
    </row>
    <row r="21" spans="1:27" ht="14.25" customHeight="1" x14ac:dyDescent="0.25">
      <c r="A21" s="57">
        <v>8720681610573</v>
      </c>
      <c r="B21" s="15" t="s">
        <v>443</v>
      </c>
      <c r="C21" s="16" t="s">
        <v>828</v>
      </c>
      <c r="D21" s="28">
        <v>731</v>
      </c>
      <c r="E21" s="30">
        <f>D21*0.85</f>
        <v>621.35</v>
      </c>
      <c r="F21" s="30">
        <f>D21*0.8</f>
        <v>584.80000000000007</v>
      </c>
      <c r="G21" s="17" t="s">
        <v>395</v>
      </c>
      <c r="H21" s="18">
        <v>3.2749999999999999</v>
      </c>
      <c r="I21" s="19">
        <v>13.4</v>
      </c>
      <c r="J21" s="20">
        <v>21.8</v>
      </c>
      <c r="K21" s="20">
        <v>35</v>
      </c>
      <c r="L21" s="15" t="s">
        <v>4</v>
      </c>
      <c r="M21" s="21">
        <v>1.2050000000000001</v>
      </c>
      <c r="N21" s="15"/>
      <c r="O21" s="44"/>
      <c r="P21" s="17"/>
      <c r="Q21" s="17" t="s">
        <v>63</v>
      </c>
      <c r="R21" s="17" t="s">
        <v>425</v>
      </c>
      <c r="S21" s="17" t="s">
        <v>40</v>
      </c>
      <c r="T21" s="17" t="s">
        <v>435</v>
      </c>
      <c r="U21" s="17" t="s">
        <v>58</v>
      </c>
      <c r="V21" s="17" t="s">
        <v>49</v>
      </c>
      <c r="W21" s="17" t="s">
        <v>65</v>
      </c>
      <c r="X21" s="17" t="s">
        <v>66</v>
      </c>
      <c r="Y21" s="17" t="s">
        <v>436</v>
      </c>
      <c r="AA21" s="1" t="str">
        <f>VLOOKUP(A21,'[1]FritsJurgens 2026.01 Standard'!$A:$B,2,0)</f>
        <v>ST.Fx.40.A.S.SS</v>
      </c>
    </row>
    <row r="22" spans="1:27" ht="14.25" customHeight="1" x14ac:dyDescent="0.25">
      <c r="A22" s="57">
        <v>8720681613192</v>
      </c>
      <c r="B22" s="15" t="s">
        <v>444</v>
      </c>
      <c r="C22" s="16" t="s">
        <v>1018</v>
      </c>
      <c r="D22" s="28">
        <v>893.3</v>
      </c>
      <c r="E22" s="30">
        <f>D22*0.85</f>
        <v>759.30499999999995</v>
      </c>
      <c r="F22" s="30">
        <f>D22*0.8</f>
        <v>714.64</v>
      </c>
      <c r="G22" s="17" t="s">
        <v>395</v>
      </c>
      <c r="H22" s="18">
        <v>3.363</v>
      </c>
      <c r="I22" s="19">
        <v>13.4</v>
      </c>
      <c r="J22" s="20">
        <v>21.8</v>
      </c>
      <c r="K22" s="20">
        <v>35</v>
      </c>
      <c r="L22" s="15" t="s">
        <v>4</v>
      </c>
      <c r="M22" s="21">
        <v>1.2989999999999999</v>
      </c>
      <c r="N22" s="15"/>
      <c r="O22" s="44"/>
      <c r="P22" s="17"/>
      <c r="Q22" s="17" t="s">
        <v>63</v>
      </c>
      <c r="R22" s="17" t="s">
        <v>427</v>
      </c>
      <c r="S22" s="17" t="s">
        <v>41</v>
      </c>
      <c r="T22" s="17" t="s">
        <v>435</v>
      </c>
      <c r="U22" s="17" t="s">
        <v>55</v>
      </c>
      <c r="V22" s="17" t="s">
        <v>51</v>
      </c>
      <c r="W22" s="17" t="s">
        <v>65</v>
      </c>
      <c r="X22" s="17" t="s">
        <v>66</v>
      </c>
      <c r="Y22" s="17" t="s">
        <v>436</v>
      </c>
      <c r="AA22" s="1" t="str">
        <f>VLOOKUP(A22,'[1]FritsJurgens 2026.01 Standard'!$A:$B,2,0)</f>
        <v>ST.Fx.40.C.R.BK</v>
      </c>
    </row>
    <row r="23" spans="1:27" ht="14.25" customHeight="1" x14ac:dyDescent="0.25">
      <c r="A23" s="57">
        <v>8720681613222</v>
      </c>
      <c r="B23" s="15" t="s">
        <v>445</v>
      </c>
      <c r="C23" s="16" t="s">
        <v>1019</v>
      </c>
      <c r="D23" s="28">
        <v>872.5</v>
      </c>
      <c r="E23" s="30">
        <f>D23*0.85</f>
        <v>741.625</v>
      </c>
      <c r="F23" s="30">
        <f>D23*0.8</f>
        <v>698</v>
      </c>
      <c r="G23" s="17" t="s">
        <v>395</v>
      </c>
      <c r="H23" s="18">
        <v>3.3660000000000001</v>
      </c>
      <c r="I23" s="19">
        <v>13.4</v>
      </c>
      <c r="J23" s="20">
        <v>21.8</v>
      </c>
      <c r="K23" s="20">
        <v>35</v>
      </c>
      <c r="L23" s="15" t="s">
        <v>4</v>
      </c>
      <c r="M23" s="21">
        <v>1.302</v>
      </c>
      <c r="N23" s="15"/>
      <c r="O23" s="44"/>
      <c r="P23" s="17"/>
      <c r="Q23" s="17" t="s">
        <v>63</v>
      </c>
      <c r="R23" s="17" t="s">
        <v>427</v>
      </c>
      <c r="S23" s="17" t="s">
        <v>41</v>
      </c>
      <c r="T23" s="17" t="s">
        <v>435</v>
      </c>
      <c r="U23" s="17" t="s">
        <v>56</v>
      </c>
      <c r="V23" s="17" t="s">
        <v>52</v>
      </c>
      <c r="W23" s="17" t="s">
        <v>65</v>
      </c>
      <c r="X23" s="17" t="s">
        <v>66</v>
      </c>
      <c r="Y23" s="17" t="s">
        <v>436</v>
      </c>
      <c r="AA23" s="1" t="str">
        <f>VLOOKUP(A23,'[1]FritsJurgens 2026.01 Standard'!$A:$B,2,0)</f>
        <v>ST.Fx.40.C.R.SS BK</v>
      </c>
    </row>
    <row r="24" spans="1:27" ht="14.25" customHeight="1" x14ac:dyDescent="0.25">
      <c r="A24" s="57">
        <v>8720681613208</v>
      </c>
      <c r="B24" s="15" t="s">
        <v>446</v>
      </c>
      <c r="C24" s="16" t="s">
        <v>1020</v>
      </c>
      <c r="D24" s="28">
        <v>882.3</v>
      </c>
      <c r="E24" s="30">
        <f>D24*0.85</f>
        <v>749.95499999999993</v>
      </c>
      <c r="F24" s="30">
        <f>D24*0.8</f>
        <v>705.84</v>
      </c>
      <c r="G24" s="17" t="s">
        <v>395</v>
      </c>
      <c r="H24" s="18">
        <v>3.363</v>
      </c>
      <c r="I24" s="19">
        <v>13.4</v>
      </c>
      <c r="J24" s="20">
        <v>21.8</v>
      </c>
      <c r="K24" s="20">
        <v>35</v>
      </c>
      <c r="L24" s="15" t="s">
        <v>4</v>
      </c>
      <c r="M24" s="21">
        <v>1.2989999999999999</v>
      </c>
      <c r="N24" s="15"/>
      <c r="O24" s="44"/>
      <c r="P24" s="17"/>
      <c r="Q24" s="17" t="s">
        <v>63</v>
      </c>
      <c r="R24" s="17" t="s">
        <v>429</v>
      </c>
      <c r="S24" s="17" t="s">
        <v>42</v>
      </c>
      <c r="T24" s="17" t="s">
        <v>435</v>
      </c>
      <c r="U24" s="17" t="s">
        <v>55</v>
      </c>
      <c r="V24" s="17" t="s">
        <v>51</v>
      </c>
      <c r="W24" s="17" t="s">
        <v>65</v>
      </c>
      <c r="X24" s="17" t="s">
        <v>66</v>
      </c>
      <c r="Y24" s="17" t="s">
        <v>436</v>
      </c>
      <c r="AA24" s="1" t="str">
        <f>VLOOKUP(A24,'[1]FritsJurgens 2026.01 Standard'!$A:$B,2,0)</f>
        <v>ST.Fx.40.C.R.BK SS</v>
      </c>
    </row>
    <row r="25" spans="1:27" ht="14.25" customHeight="1" x14ac:dyDescent="0.25">
      <c r="A25" s="57">
        <v>8720681613215</v>
      </c>
      <c r="B25" s="15" t="s">
        <v>447</v>
      </c>
      <c r="C25" s="16" t="s">
        <v>1021</v>
      </c>
      <c r="D25" s="28">
        <v>861.5</v>
      </c>
      <c r="E25" s="30">
        <f>D25*0.85</f>
        <v>732.27499999999998</v>
      </c>
      <c r="F25" s="30">
        <f>D25*0.8</f>
        <v>689.2</v>
      </c>
      <c r="G25" s="17" t="s">
        <v>395</v>
      </c>
      <c r="H25" s="18">
        <v>3.3660000000000001</v>
      </c>
      <c r="I25" s="19">
        <v>13.4</v>
      </c>
      <c r="J25" s="20">
        <v>21.8</v>
      </c>
      <c r="K25" s="20">
        <v>35</v>
      </c>
      <c r="L25" s="15" t="s">
        <v>4</v>
      </c>
      <c r="M25" s="21">
        <v>1.302</v>
      </c>
      <c r="N25" s="15"/>
      <c r="O25" s="44"/>
      <c r="P25" s="17"/>
      <c r="Q25" s="17" t="s">
        <v>63</v>
      </c>
      <c r="R25" s="17" t="s">
        <v>429</v>
      </c>
      <c r="S25" s="17" t="s">
        <v>42</v>
      </c>
      <c r="T25" s="17" t="s">
        <v>435</v>
      </c>
      <c r="U25" s="17" t="s">
        <v>56</v>
      </c>
      <c r="V25" s="17" t="s">
        <v>52</v>
      </c>
      <c r="W25" s="17" t="s">
        <v>65</v>
      </c>
      <c r="X25" s="17" t="s">
        <v>66</v>
      </c>
      <c r="Y25" s="17" t="s">
        <v>436</v>
      </c>
      <c r="AA25" s="1" t="str">
        <f>VLOOKUP(A25,'[1]FritsJurgens 2026.01 Standard'!$A:$B,2,0)</f>
        <v>ST.Fx.40.C.R.SS</v>
      </c>
    </row>
    <row r="26" spans="1:27" ht="14.25" customHeight="1" x14ac:dyDescent="0.25">
      <c r="A26" s="57">
        <v>8720681613253</v>
      </c>
      <c r="B26" s="15" t="s">
        <v>448</v>
      </c>
      <c r="C26" s="16" t="s">
        <v>829</v>
      </c>
      <c r="D26" s="28">
        <v>879.7</v>
      </c>
      <c r="E26" s="30">
        <f>D26*0.85</f>
        <v>747.745</v>
      </c>
      <c r="F26" s="30">
        <f>D26*0.8</f>
        <v>703.7600000000001</v>
      </c>
      <c r="G26" s="17" t="s">
        <v>395</v>
      </c>
      <c r="H26" s="18">
        <v>3.298</v>
      </c>
      <c r="I26" s="19">
        <v>13.4</v>
      </c>
      <c r="J26" s="20">
        <v>21.8</v>
      </c>
      <c r="K26" s="20">
        <v>35</v>
      </c>
      <c r="L26" s="15" t="s">
        <v>4</v>
      </c>
      <c r="M26" s="21">
        <v>1.228</v>
      </c>
      <c r="N26" s="15"/>
      <c r="O26" s="44"/>
      <c r="P26" s="17"/>
      <c r="Q26" s="17" t="s">
        <v>63</v>
      </c>
      <c r="R26" s="17" t="s">
        <v>427</v>
      </c>
      <c r="S26" s="17" t="s">
        <v>41</v>
      </c>
      <c r="T26" s="17" t="s">
        <v>435</v>
      </c>
      <c r="U26" s="17" t="s">
        <v>57</v>
      </c>
      <c r="V26" s="17" t="s">
        <v>51</v>
      </c>
      <c r="W26" s="17" t="s">
        <v>65</v>
      </c>
      <c r="X26" s="17" t="s">
        <v>66</v>
      </c>
      <c r="Y26" s="17" t="s">
        <v>436</v>
      </c>
      <c r="AA26" s="1" t="str">
        <f>VLOOKUP(A26,'[1]FritsJurgens 2026.01 Standard'!$A:$B,2,0)</f>
        <v>ST.Fx.40.C.S.BK</v>
      </c>
    </row>
    <row r="27" spans="1:27" ht="14.25" customHeight="1" x14ac:dyDescent="0.25">
      <c r="A27" s="57">
        <v>8720681613307</v>
      </c>
      <c r="B27" s="15" t="s">
        <v>449</v>
      </c>
      <c r="C27" s="16" t="s">
        <v>830</v>
      </c>
      <c r="D27" s="28">
        <v>860</v>
      </c>
      <c r="E27" s="30">
        <f>D27*0.85</f>
        <v>731</v>
      </c>
      <c r="F27" s="30">
        <f>D27*0.8</f>
        <v>688</v>
      </c>
      <c r="G27" s="17" t="s">
        <v>395</v>
      </c>
      <c r="H27" s="18">
        <v>3.298</v>
      </c>
      <c r="I27" s="19">
        <v>13.4</v>
      </c>
      <c r="J27" s="20">
        <v>21.8</v>
      </c>
      <c r="K27" s="20">
        <v>35</v>
      </c>
      <c r="L27" s="15" t="s">
        <v>4</v>
      </c>
      <c r="M27" s="21">
        <v>1.228</v>
      </c>
      <c r="N27" s="15"/>
      <c r="O27" s="44"/>
      <c r="P27" s="17"/>
      <c r="Q27" s="17" t="s">
        <v>63</v>
      </c>
      <c r="R27" s="17" t="s">
        <v>427</v>
      </c>
      <c r="S27" s="17" t="s">
        <v>41</v>
      </c>
      <c r="T27" s="17" t="s">
        <v>435</v>
      </c>
      <c r="U27" s="17" t="s">
        <v>58</v>
      </c>
      <c r="V27" s="17" t="s">
        <v>52</v>
      </c>
      <c r="W27" s="17" t="s">
        <v>65</v>
      </c>
      <c r="X27" s="17" t="s">
        <v>66</v>
      </c>
      <c r="Y27" s="17" t="s">
        <v>436</v>
      </c>
      <c r="AA27" s="1" t="str">
        <f>VLOOKUP(A27,'[1]FritsJurgens 2026.01 Standard'!$A:$B,2,0)</f>
        <v>ST.Fx.40.C.S.SS BK</v>
      </c>
    </row>
    <row r="28" spans="1:27" ht="14.25" customHeight="1" x14ac:dyDescent="0.25">
      <c r="A28" s="57">
        <v>8720681613161</v>
      </c>
      <c r="B28" s="15" t="s">
        <v>710</v>
      </c>
      <c r="C28" s="16" t="s">
        <v>768</v>
      </c>
      <c r="D28" s="28">
        <v>860</v>
      </c>
      <c r="E28" s="30">
        <f>D28*0.85</f>
        <v>731</v>
      </c>
      <c r="F28" s="30">
        <f>D28*0.8</f>
        <v>688</v>
      </c>
      <c r="G28" s="17" t="s">
        <v>395</v>
      </c>
      <c r="H28" s="18">
        <v>3.81</v>
      </c>
      <c r="I28" s="19">
        <v>13.4</v>
      </c>
      <c r="J28" s="20">
        <v>21.8</v>
      </c>
      <c r="K28" s="20">
        <v>35</v>
      </c>
      <c r="L28" s="15" t="s">
        <v>4</v>
      </c>
      <c r="M28" s="21">
        <v>1.8580000000000001</v>
      </c>
      <c r="N28" s="15"/>
      <c r="O28" s="44"/>
      <c r="P28" s="17"/>
      <c r="Q28" s="17" t="s">
        <v>63</v>
      </c>
      <c r="R28" s="17" t="s">
        <v>427</v>
      </c>
      <c r="S28" s="17" t="s">
        <v>41</v>
      </c>
      <c r="T28" s="17" t="s">
        <v>435</v>
      </c>
      <c r="U28" s="17" t="s">
        <v>60</v>
      </c>
      <c r="V28" s="17" t="s">
        <v>52</v>
      </c>
      <c r="W28" s="17" t="s">
        <v>65</v>
      </c>
      <c r="X28" s="17" t="s">
        <v>66</v>
      </c>
      <c r="Y28" s="17" t="s">
        <v>702</v>
      </c>
      <c r="AA28" s="1" t="str">
        <f>VLOOKUP(A28,'[1]FritsJurgens 2026.01 Standard'!$A:$B,2,0)</f>
        <v>ST.Fx.40.C.FR.SS BK</v>
      </c>
    </row>
    <row r="29" spans="1:27" ht="14.25" customHeight="1" x14ac:dyDescent="0.25">
      <c r="A29" s="57">
        <v>8720681613154</v>
      </c>
      <c r="B29" s="15" t="s">
        <v>711</v>
      </c>
      <c r="C29" s="16" t="s">
        <v>769</v>
      </c>
      <c r="D29" s="28">
        <v>849</v>
      </c>
      <c r="E29" s="30">
        <f>D29*0.85</f>
        <v>721.65</v>
      </c>
      <c r="F29" s="30">
        <f>D29*0.8</f>
        <v>679.2</v>
      </c>
      <c r="G29" s="17" t="s">
        <v>395</v>
      </c>
      <c r="H29" s="18">
        <v>3.81</v>
      </c>
      <c r="I29" s="19">
        <v>13.4</v>
      </c>
      <c r="J29" s="20">
        <v>21.8</v>
      </c>
      <c r="K29" s="20">
        <v>35</v>
      </c>
      <c r="L29" s="15" t="s">
        <v>4</v>
      </c>
      <c r="M29" s="21">
        <v>1.8580000000000001</v>
      </c>
      <c r="N29" s="15"/>
      <c r="O29" s="44"/>
      <c r="P29" s="17"/>
      <c r="Q29" s="17" t="s">
        <v>63</v>
      </c>
      <c r="R29" s="17" t="s">
        <v>429</v>
      </c>
      <c r="S29" s="17" t="s">
        <v>42</v>
      </c>
      <c r="T29" s="17" t="s">
        <v>435</v>
      </c>
      <c r="U29" s="17" t="s">
        <v>60</v>
      </c>
      <c r="V29" s="17" t="s">
        <v>52</v>
      </c>
      <c r="W29" s="17" t="s">
        <v>65</v>
      </c>
      <c r="X29" s="17" t="s">
        <v>66</v>
      </c>
      <c r="Y29" s="17" t="s">
        <v>702</v>
      </c>
      <c r="AA29" s="1" t="str">
        <f>VLOOKUP(A29,'[1]FritsJurgens 2026.01 Standard'!$A:$B,2,0)</f>
        <v>ST.Fx.40.C.FR.SS</v>
      </c>
    </row>
    <row r="30" spans="1:27" ht="14.25" customHeight="1" x14ac:dyDescent="0.25">
      <c r="A30" s="57">
        <v>8720681613185</v>
      </c>
      <c r="B30" s="15" t="s">
        <v>712</v>
      </c>
      <c r="C30" s="16" t="s">
        <v>770</v>
      </c>
      <c r="D30" s="28">
        <v>860</v>
      </c>
      <c r="E30" s="30">
        <f>D30*0.85</f>
        <v>731</v>
      </c>
      <c r="F30" s="30">
        <f>D30*0.8</f>
        <v>688</v>
      </c>
      <c r="G30" s="17" t="s">
        <v>395</v>
      </c>
      <c r="H30" s="18">
        <v>3.8130000000000002</v>
      </c>
      <c r="I30" s="19">
        <v>13.4</v>
      </c>
      <c r="J30" s="20">
        <v>21.8</v>
      </c>
      <c r="K30" s="20">
        <v>35</v>
      </c>
      <c r="L30" s="15" t="s">
        <v>4</v>
      </c>
      <c r="M30" s="21">
        <v>1.861</v>
      </c>
      <c r="N30" s="15"/>
      <c r="O30" s="44"/>
      <c r="P30" s="17"/>
      <c r="Q30" s="17" t="s">
        <v>63</v>
      </c>
      <c r="R30" s="17" t="s">
        <v>427</v>
      </c>
      <c r="S30" s="17" t="s">
        <v>41</v>
      </c>
      <c r="T30" s="17" t="s">
        <v>435</v>
      </c>
      <c r="U30" s="17" t="s">
        <v>61</v>
      </c>
      <c r="V30" s="17" t="s">
        <v>52</v>
      </c>
      <c r="W30" s="17" t="s">
        <v>65</v>
      </c>
      <c r="X30" s="17" t="s">
        <v>66</v>
      </c>
      <c r="Y30" s="17" t="s">
        <v>702</v>
      </c>
      <c r="AA30" s="1" t="str">
        <f>VLOOKUP(A30,'[1]FritsJurgens 2026.01 Standard'!$A:$B,2,0)</f>
        <v>ST.Fx.40.C.FS.SS BK</v>
      </c>
    </row>
    <row r="31" spans="1:27" ht="14.25" customHeight="1" x14ac:dyDescent="0.25">
      <c r="A31" s="57">
        <v>8720681613178</v>
      </c>
      <c r="B31" s="15" t="s">
        <v>713</v>
      </c>
      <c r="C31" s="16" t="s">
        <v>771</v>
      </c>
      <c r="D31" s="28">
        <v>849</v>
      </c>
      <c r="E31" s="30">
        <f>D31*0.85</f>
        <v>721.65</v>
      </c>
      <c r="F31" s="30">
        <f>D31*0.8</f>
        <v>679.2</v>
      </c>
      <c r="G31" s="17" t="s">
        <v>395</v>
      </c>
      <c r="H31" s="18">
        <v>3.8130000000000002</v>
      </c>
      <c r="I31" s="19">
        <v>13.4</v>
      </c>
      <c r="J31" s="20">
        <v>21.8</v>
      </c>
      <c r="K31" s="20">
        <v>35</v>
      </c>
      <c r="L31" s="15" t="s">
        <v>4</v>
      </c>
      <c r="M31" s="21">
        <v>1.861</v>
      </c>
      <c r="N31" s="15"/>
      <c r="O31" s="44"/>
      <c r="P31" s="17"/>
      <c r="Q31" s="17" t="s">
        <v>63</v>
      </c>
      <c r="R31" s="17" t="s">
        <v>429</v>
      </c>
      <c r="S31" s="17" t="s">
        <v>42</v>
      </c>
      <c r="T31" s="17" t="s">
        <v>435</v>
      </c>
      <c r="U31" s="17" t="s">
        <v>61</v>
      </c>
      <c r="V31" s="17" t="s">
        <v>52</v>
      </c>
      <c r="W31" s="17" t="s">
        <v>65</v>
      </c>
      <c r="X31" s="17" t="s">
        <v>66</v>
      </c>
      <c r="Y31" s="17" t="s">
        <v>702</v>
      </c>
      <c r="AA31" s="1" t="str">
        <f>VLOOKUP(A31,'[1]FritsJurgens 2026.01 Standard'!$A:$B,2,0)</f>
        <v>ST.Fx.40.C.FS.SS</v>
      </c>
    </row>
    <row r="32" spans="1:27" ht="14.25" customHeight="1" x14ac:dyDescent="0.25">
      <c r="A32" s="57">
        <v>8720681613260</v>
      </c>
      <c r="B32" s="15" t="s">
        <v>450</v>
      </c>
      <c r="C32" s="16" t="s">
        <v>831</v>
      </c>
      <c r="D32" s="28">
        <v>868.7</v>
      </c>
      <c r="E32" s="30">
        <f>D32*0.85</f>
        <v>738.39499999999998</v>
      </c>
      <c r="F32" s="30">
        <f>D32*0.8</f>
        <v>694.96</v>
      </c>
      <c r="G32" s="17" t="s">
        <v>395</v>
      </c>
      <c r="H32" s="18">
        <v>3.298</v>
      </c>
      <c r="I32" s="19">
        <v>13.4</v>
      </c>
      <c r="J32" s="20">
        <v>21.8</v>
      </c>
      <c r="K32" s="20">
        <v>35</v>
      </c>
      <c r="L32" s="15" t="s">
        <v>4</v>
      </c>
      <c r="M32" s="21">
        <v>1.228</v>
      </c>
      <c r="N32" s="15"/>
      <c r="O32" s="44"/>
      <c r="P32" s="17"/>
      <c r="Q32" s="17" t="s">
        <v>63</v>
      </c>
      <c r="R32" s="17" t="s">
        <v>429</v>
      </c>
      <c r="S32" s="17" t="s">
        <v>42</v>
      </c>
      <c r="T32" s="17" t="s">
        <v>435</v>
      </c>
      <c r="U32" s="17" t="s">
        <v>57</v>
      </c>
      <c r="V32" s="17" t="s">
        <v>51</v>
      </c>
      <c r="W32" s="17" t="s">
        <v>65</v>
      </c>
      <c r="X32" s="17" t="s">
        <v>66</v>
      </c>
      <c r="Y32" s="17" t="s">
        <v>436</v>
      </c>
      <c r="AA32" s="1" t="str">
        <f>VLOOKUP(A32,'[1]FritsJurgens 2026.01 Standard'!$A:$B,2,0)</f>
        <v>ST.Fx.40.C.S.BK SS</v>
      </c>
    </row>
    <row r="33" spans="1:27" ht="14.25" customHeight="1" x14ac:dyDescent="0.25">
      <c r="A33" s="57">
        <v>8720681613291</v>
      </c>
      <c r="B33" s="15" t="s">
        <v>451</v>
      </c>
      <c r="C33" s="16" t="s">
        <v>832</v>
      </c>
      <c r="D33" s="28">
        <v>849</v>
      </c>
      <c r="E33" s="30">
        <f>D33*0.85</f>
        <v>721.65</v>
      </c>
      <c r="F33" s="30">
        <f>D33*0.8</f>
        <v>679.2</v>
      </c>
      <c r="G33" s="17" t="s">
        <v>395</v>
      </c>
      <c r="H33" s="18">
        <v>3.298</v>
      </c>
      <c r="I33" s="19">
        <v>13.4</v>
      </c>
      <c r="J33" s="20">
        <v>21.8</v>
      </c>
      <c r="K33" s="20">
        <v>35</v>
      </c>
      <c r="L33" s="15" t="s">
        <v>4</v>
      </c>
      <c r="M33" s="21">
        <v>1.228</v>
      </c>
      <c r="N33" s="15"/>
      <c r="O33" s="44"/>
      <c r="P33" s="17"/>
      <c r="Q33" s="17" t="s">
        <v>63</v>
      </c>
      <c r="R33" s="17" t="s">
        <v>429</v>
      </c>
      <c r="S33" s="17" t="s">
        <v>42</v>
      </c>
      <c r="T33" s="17" t="s">
        <v>435</v>
      </c>
      <c r="U33" s="17" t="s">
        <v>58</v>
      </c>
      <c r="V33" s="17" t="s">
        <v>52</v>
      </c>
      <c r="W33" s="17" t="s">
        <v>65</v>
      </c>
      <c r="X33" s="17" t="s">
        <v>66</v>
      </c>
      <c r="Y33" s="17" t="s">
        <v>436</v>
      </c>
      <c r="AA33" s="1" t="str">
        <f>VLOOKUP(A33,'[1]FritsJurgens 2026.01 Standard'!$A:$B,2,0)</f>
        <v>ST.Fx.40.C.S.SS</v>
      </c>
    </row>
    <row r="34" spans="1:27" ht="14.25" customHeight="1" x14ac:dyDescent="0.25">
      <c r="A34" s="57">
        <v>8720681607184</v>
      </c>
      <c r="B34" s="15" t="s">
        <v>529</v>
      </c>
      <c r="C34" s="16" t="s">
        <v>1022</v>
      </c>
      <c r="D34" s="42">
        <v>800.9</v>
      </c>
      <c r="E34" s="30">
        <f>D34*0.85</f>
        <v>680.76499999999999</v>
      </c>
      <c r="F34" s="30">
        <f>D34*0.8</f>
        <v>640.72</v>
      </c>
      <c r="G34" s="17" t="s">
        <v>395</v>
      </c>
      <c r="H34" s="18">
        <v>3.9159999999999999</v>
      </c>
      <c r="I34" s="19">
        <v>13.4</v>
      </c>
      <c r="J34" s="19">
        <v>21.8</v>
      </c>
      <c r="K34" s="20">
        <v>35</v>
      </c>
      <c r="L34" s="15" t="s">
        <v>4</v>
      </c>
      <c r="M34" s="21">
        <v>1.8240000000000001</v>
      </c>
      <c r="N34" s="15"/>
      <c r="O34" s="44"/>
      <c r="P34" s="17"/>
      <c r="Q34" s="17" t="s">
        <v>63</v>
      </c>
      <c r="R34" s="17" t="s">
        <v>431</v>
      </c>
      <c r="S34" s="17" t="s">
        <v>44</v>
      </c>
      <c r="T34" s="17" t="s">
        <v>435</v>
      </c>
      <c r="U34" s="17" t="s">
        <v>55</v>
      </c>
      <c r="V34" s="17" t="s">
        <v>51</v>
      </c>
      <c r="W34" s="17" t="s">
        <v>65</v>
      </c>
      <c r="X34" s="17" t="s">
        <v>66</v>
      </c>
      <c r="Y34" s="17" t="s">
        <v>436</v>
      </c>
      <c r="AA34" s="1" t="str">
        <f>VLOOKUP(A34,'[1]FritsJurgens 2026.01 Standard'!$A:$B,2,0)</f>
        <v>ST.Fx.70.A G.R.BK</v>
      </c>
    </row>
    <row r="35" spans="1:27" ht="14.25" customHeight="1" x14ac:dyDescent="0.25">
      <c r="A35" s="57">
        <v>8720681607313</v>
      </c>
      <c r="B35" s="15" t="s">
        <v>530</v>
      </c>
      <c r="C35" s="16" t="s">
        <v>1023</v>
      </c>
      <c r="D35" s="42">
        <v>780.1</v>
      </c>
      <c r="E35" s="30">
        <f>D35*0.85</f>
        <v>663.08500000000004</v>
      </c>
      <c r="F35" s="30">
        <f>D35*0.8</f>
        <v>624.08000000000004</v>
      </c>
      <c r="G35" s="17" t="s">
        <v>395</v>
      </c>
      <c r="H35" s="18">
        <v>3.919</v>
      </c>
      <c r="I35" s="19">
        <v>13.4</v>
      </c>
      <c r="J35" s="19">
        <v>21.8</v>
      </c>
      <c r="K35" s="20">
        <v>35</v>
      </c>
      <c r="L35" s="15" t="s">
        <v>4</v>
      </c>
      <c r="M35" s="21">
        <v>1.827</v>
      </c>
      <c r="N35" s="15"/>
      <c r="O35" s="44"/>
      <c r="P35" s="17"/>
      <c r="Q35" s="17" t="s">
        <v>63</v>
      </c>
      <c r="R35" s="17" t="s">
        <v>431</v>
      </c>
      <c r="S35" s="17" t="s">
        <v>44</v>
      </c>
      <c r="T35" s="17" t="s">
        <v>435</v>
      </c>
      <c r="U35" s="17" t="s">
        <v>56</v>
      </c>
      <c r="V35" s="17" t="s">
        <v>52</v>
      </c>
      <c r="W35" s="17" t="s">
        <v>65</v>
      </c>
      <c r="X35" s="17" t="s">
        <v>66</v>
      </c>
      <c r="Y35" s="17" t="s">
        <v>436</v>
      </c>
      <c r="AA35" s="1" t="str">
        <f>VLOOKUP(A35,'[1]FritsJurgens 2026.01 Standard'!$A:$B,2,0)</f>
        <v>ST.Fx.70.A G.R.SS</v>
      </c>
    </row>
    <row r="36" spans="1:27" ht="14.25" customHeight="1" x14ac:dyDescent="0.25">
      <c r="A36" s="57">
        <v>8720681610597</v>
      </c>
      <c r="B36" s="15" t="s">
        <v>531</v>
      </c>
      <c r="C36" s="16" t="s">
        <v>833</v>
      </c>
      <c r="D36" s="42">
        <v>787.3</v>
      </c>
      <c r="E36" s="30">
        <f>D36*0.85</f>
        <v>669.20499999999993</v>
      </c>
      <c r="F36" s="30">
        <f>D36*0.8</f>
        <v>629.84</v>
      </c>
      <c r="G36" s="17" t="s">
        <v>395</v>
      </c>
      <c r="H36" s="18">
        <v>3.851</v>
      </c>
      <c r="I36" s="19">
        <v>13.4</v>
      </c>
      <c r="J36" s="19">
        <v>21.8</v>
      </c>
      <c r="K36" s="20">
        <v>35</v>
      </c>
      <c r="L36" s="15" t="s">
        <v>4</v>
      </c>
      <c r="M36" s="21">
        <v>1.7529999999999999</v>
      </c>
      <c r="N36" s="15"/>
      <c r="O36" s="44"/>
      <c r="P36" s="17"/>
      <c r="Q36" s="17" t="s">
        <v>63</v>
      </c>
      <c r="R36" s="17" t="s">
        <v>431</v>
      </c>
      <c r="S36" s="17" t="s">
        <v>44</v>
      </c>
      <c r="T36" s="17" t="s">
        <v>435</v>
      </c>
      <c r="U36" s="17" t="s">
        <v>57</v>
      </c>
      <c r="V36" s="17" t="s">
        <v>51</v>
      </c>
      <c r="W36" s="17" t="s">
        <v>65</v>
      </c>
      <c r="X36" s="17" t="s">
        <v>66</v>
      </c>
      <c r="Y36" s="17" t="s">
        <v>436</v>
      </c>
      <c r="AA36" s="1" t="str">
        <f>VLOOKUP(A36,'[1]FritsJurgens 2026.01 Standard'!$A:$B,2,0)</f>
        <v>ST.Fx.70.A G.S.BK</v>
      </c>
    </row>
    <row r="37" spans="1:27" ht="14.25" customHeight="1" x14ac:dyDescent="0.25">
      <c r="A37" s="57">
        <v>8720681610610</v>
      </c>
      <c r="B37" s="15" t="s">
        <v>532</v>
      </c>
      <c r="C37" s="16" t="s">
        <v>834</v>
      </c>
      <c r="D37" s="42">
        <v>767.6</v>
      </c>
      <c r="E37" s="30">
        <f>D37*0.85</f>
        <v>652.46</v>
      </c>
      <c r="F37" s="30">
        <f>D37*0.8</f>
        <v>614.08000000000004</v>
      </c>
      <c r="G37" s="17" t="s">
        <v>395</v>
      </c>
      <c r="H37" s="18">
        <v>3.851</v>
      </c>
      <c r="I37" s="19">
        <v>13.4</v>
      </c>
      <c r="J37" s="19">
        <v>21.8</v>
      </c>
      <c r="K37" s="20">
        <v>35</v>
      </c>
      <c r="L37" s="15" t="s">
        <v>4</v>
      </c>
      <c r="M37" s="21">
        <v>1.7529999999999999</v>
      </c>
      <c r="N37" s="15"/>
      <c r="O37" s="44"/>
      <c r="P37" s="17"/>
      <c r="Q37" s="17" t="s">
        <v>63</v>
      </c>
      <c r="R37" s="17" t="s">
        <v>431</v>
      </c>
      <c r="S37" s="17" t="s">
        <v>44</v>
      </c>
      <c r="T37" s="17" t="s">
        <v>435</v>
      </c>
      <c r="U37" s="17" t="s">
        <v>58</v>
      </c>
      <c r="V37" s="17" t="s">
        <v>52</v>
      </c>
      <c r="W37" s="17" t="s">
        <v>65</v>
      </c>
      <c r="X37" s="17" t="s">
        <v>66</v>
      </c>
      <c r="Y37" s="17" t="s">
        <v>436</v>
      </c>
      <c r="AA37" s="1" t="str">
        <f>VLOOKUP(A37,'[1]FritsJurgens 2026.01 Standard'!$A:$B,2,0)</f>
        <v>ST.Fx.70.A G.S.SS</v>
      </c>
    </row>
    <row r="38" spans="1:27" ht="14.25" customHeight="1" x14ac:dyDescent="0.25">
      <c r="A38" s="57">
        <v>8718868492746</v>
      </c>
      <c r="B38" s="15" t="s">
        <v>714</v>
      </c>
      <c r="C38" s="16" t="s">
        <v>772</v>
      </c>
      <c r="D38" s="42">
        <v>759.2</v>
      </c>
      <c r="E38" s="30">
        <f>D38*0.85</f>
        <v>645.32000000000005</v>
      </c>
      <c r="F38" s="30">
        <f>D38*0.8</f>
        <v>607.36</v>
      </c>
      <c r="G38" s="17" t="s">
        <v>395</v>
      </c>
      <c r="H38" s="18">
        <v>3.7</v>
      </c>
      <c r="I38" s="19">
        <v>13.4</v>
      </c>
      <c r="J38" s="19">
        <v>21.8</v>
      </c>
      <c r="K38" s="20">
        <v>35</v>
      </c>
      <c r="L38" s="15" t="s">
        <v>4</v>
      </c>
      <c r="M38" s="21">
        <v>1.746</v>
      </c>
      <c r="N38" s="15"/>
      <c r="O38" s="44"/>
      <c r="P38" s="17"/>
      <c r="Q38" s="17" t="s">
        <v>63</v>
      </c>
      <c r="R38" s="17" t="s">
        <v>431</v>
      </c>
      <c r="S38" s="17" t="s">
        <v>44</v>
      </c>
      <c r="T38" s="17" t="s">
        <v>435</v>
      </c>
      <c r="U38" s="17" t="s">
        <v>60</v>
      </c>
      <c r="V38" s="17" t="s">
        <v>49</v>
      </c>
      <c r="W38" s="17" t="s">
        <v>65</v>
      </c>
      <c r="X38" s="17" t="s">
        <v>66</v>
      </c>
      <c r="Y38" s="17" t="s">
        <v>702</v>
      </c>
      <c r="AA38" s="1" t="str">
        <f>VLOOKUP(A38,'[1]FritsJurgens 2026.01 Standard'!$A:$B,2,0)</f>
        <v>ST.Fx.70.A G.FR.SS</v>
      </c>
    </row>
    <row r="39" spans="1:27" ht="14.25" customHeight="1" x14ac:dyDescent="0.25">
      <c r="A39" s="57">
        <v>8718868492753</v>
      </c>
      <c r="B39" s="15" t="s">
        <v>715</v>
      </c>
      <c r="C39" s="16" t="s">
        <v>773</v>
      </c>
      <c r="D39" s="42">
        <v>759.2</v>
      </c>
      <c r="E39" s="30">
        <f>D39*0.85</f>
        <v>645.32000000000005</v>
      </c>
      <c r="F39" s="30">
        <f>D39*0.8</f>
        <v>607.36</v>
      </c>
      <c r="G39" s="17" t="s">
        <v>395</v>
      </c>
      <c r="H39" s="18">
        <v>3.7029999999999998</v>
      </c>
      <c r="I39" s="19">
        <v>13.4</v>
      </c>
      <c r="J39" s="19">
        <v>21.8</v>
      </c>
      <c r="K39" s="20">
        <v>35</v>
      </c>
      <c r="L39" s="15" t="s">
        <v>4</v>
      </c>
      <c r="M39" s="21">
        <v>1.7490000000000001</v>
      </c>
      <c r="N39" s="15"/>
      <c r="O39" s="44"/>
      <c r="P39" s="17"/>
      <c r="Q39" s="17" t="s">
        <v>63</v>
      </c>
      <c r="R39" s="17" t="s">
        <v>431</v>
      </c>
      <c r="S39" s="17" t="s">
        <v>44</v>
      </c>
      <c r="T39" s="17" t="s">
        <v>435</v>
      </c>
      <c r="U39" s="17" t="s">
        <v>61</v>
      </c>
      <c r="V39" s="17" t="s">
        <v>49</v>
      </c>
      <c r="W39" s="17" t="s">
        <v>65</v>
      </c>
      <c r="X39" s="17" t="s">
        <v>66</v>
      </c>
      <c r="Y39" s="17" t="s">
        <v>702</v>
      </c>
      <c r="AA39" s="1" t="str">
        <f>VLOOKUP(A39,'[1]FritsJurgens 2026.01 Standard'!$A:$B,2,0)</f>
        <v>ST.Fx.70.A G.FS.SS</v>
      </c>
    </row>
    <row r="40" spans="1:27" ht="14.25" customHeight="1" x14ac:dyDescent="0.25">
      <c r="A40" s="57">
        <v>8720681610771</v>
      </c>
      <c r="B40" s="15" t="s">
        <v>452</v>
      </c>
      <c r="C40" s="16" t="s">
        <v>1024</v>
      </c>
      <c r="D40" s="28">
        <v>746.6</v>
      </c>
      <c r="E40" s="30">
        <f>D40*0.85</f>
        <v>634.61</v>
      </c>
      <c r="F40" s="30">
        <f>D40*0.8</f>
        <v>597.28000000000009</v>
      </c>
      <c r="G40" s="17" t="s">
        <v>395</v>
      </c>
      <c r="H40" s="18">
        <v>3.2549999999999999</v>
      </c>
      <c r="I40" s="19">
        <v>13.4</v>
      </c>
      <c r="J40" s="20">
        <v>21.8</v>
      </c>
      <c r="K40" s="20">
        <v>35</v>
      </c>
      <c r="L40" s="15" t="s">
        <v>4</v>
      </c>
      <c r="M40" s="21">
        <v>1.1890000000000001</v>
      </c>
      <c r="N40" s="15"/>
      <c r="O40" s="44"/>
      <c r="P40" s="17"/>
      <c r="Q40" s="17" t="s">
        <v>63</v>
      </c>
      <c r="R40" s="17" t="s">
        <v>431</v>
      </c>
      <c r="S40" s="17" t="s">
        <v>43</v>
      </c>
      <c r="T40" s="17" t="s">
        <v>435</v>
      </c>
      <c r="U40" s="17" t="s">
        <v>55</v>
      </c>
      <c r="V40" s="17" t="s">
        <v>48</v>
      </c>
      <c r="W40" s="17" t="s">
        <v>65</v>
      </c>
      <c r="X40" s="17" t="s">
        <v>66</v>
      </c>
      <c r="Y40" s="17" t="s">
        <v>436</v>
      </c>
      <c r="AA40" s="1" t="str">
        <f>VLOOKUP(A40,'[1]FritsJurgens 2026.01 Standard'!$A:$B,2,0)</f>
        <v>ST.Fx.70.A.R.BK</v>
      </c>
    </row>
    <row r="41" spans="1:27" ht="14.25" customHeight="1" x14ac:dyDescent="0.25">
      <c r="A41" s="57">
        <v>8720681610795</v>
      </c>
      <c r="B41" s="15" t="s">
        <v>453</v>
      </c>
      <c r="C41" s="16" t="s">
        <v>1025</v>
      </c>
      <c r="D41" s="28">
        <v>725.7</v>
      </c>
      <c r="E41" s="30">
        <f>D41*0.85</f>
        <v>616.84500000000003</v>
      </c>
      <c r="F41" s="30">
        <f>D41*0.8</f>
        <v>580.56000000000006</v>
      </c>
      <c r="G41" s="17" t="s">
        <v>395</v>
      </c>
      <c r="H41" s="18">
        <v>3.2570000000000001</v>
      </c>
      <c r="I41" s="19">
        <v>13.4</v>
      </c>
      <c r="J41" s="20">
        <v>21.8</v>
      </c>
      <c r="K41" s="20">
        <v>35</v>
      </c>
      <c r="L41" s="15" t="s">
        <v>4</v>
      </c>
      <c r="M41" s="21">
        <v>1.1910000000000001</v>
      </c>
      <c r="N41" s="15"/>
      <c r="O41" s="44"/>
      <c r="P41" s="17"/>
      <c r="Q41" s="17" t="s">
        <v>63</v>
      </c>
      <c r="R41" s="17" t="s">
        <v>431</v>
      </c>
      <c r="S41" s="17" t="s">
        <v>43</v>
      </c>
      <c r="T41" s="17" t="s">
        <v>435</v>
      </c>
      <c r="U41" s="17" t="s">
        <v>56</v>
      </c>
      <c r="V41" s="17" t="s">
        <v>49</v>
      </c>
      <c r="W41" s="17" t="s">
        <v>65</v>
      </c>
      <c r="X41" s="17" t="s">
        <v>66</v>
      </c>
      <c r="Y41" s="17" t="s">
        <v>436</v>
      </c>
      <c r="AA41" s="1" t="str">
        <f>VLOOKUP(A41,'[1]FritsJurgens 2026.01 Standard'!$A:$B,2,0)</f>
        <v>ST.Fx.70.A.R.SS</v>
      </c>
    </row>
    <row r="42" spans="1:27" ht="14.25" customHeight="1" x14ac:dyDescent="0.25">
      <c r="A42" s="57">
        <v>8720681610801</v>
      </c>
      <c r="B42" s="15" t="s">
        <v>454</v>
      </c>
      <c r="C42" s="16" t="s">
        <v>835</v>
      </c>
      <c r="D42" s="28">
        <v>733</v>
      </c>
      <c r="E42" s="30">
        <f>D42*0.85</f>
        <v>623.04999999999995</v>
      </c>
      <c r="F42" s="30">
        <f>D42*0.8</f>
        <v>586.4</v>
      </c>
      <c r="G42" s="17" t="s">
        <v>395</v>
      </c>
      <c r="H42" s="18">
        <v>3.19</v>
      </c>
      <c r="I42" s="19">
        <v>13.4</v>
      </c>
      <c r="J42" s="20">
        <v>21.8</v>
      </c>
      <c r="K42" s="20">
        <v>35</v>
      </c>
      <c r="L42" s="15" t="s">
        <v>4</v>
      </c>
      <c r="M42" s="21">
        <v>1.1180000000000001</v>
      </c>
      <c r="N42" s="15"/>
      <c r="O42" s="44"/>
      <c r="P42" s="17"/>
      <c r="Q42" s="17" t="s">
        <v>63</v>
      </c>
      <c r="R42" s="17" t="s">
        <v>431</v>
      </c>
      <c r="S42" s="17" t="s">
        <v>43</v>
      </c>
      <c r="T42" s="17" t="s">
        <v>435</v>
      </c>
      <c r="U42" s="17" t="s">
        <v>57</v>
      </c>
      <c r="V42" s="17" t="s">
        <v>48</v>
      </c>
      <c r="W42" s="17" t="s">
        <v>65</v>
      </c>
      <c r="X42" s="17" t="s">
        <v>66</v>
      </c>
      <c r="Y42" s="17" t="s">
        <v>436</v>
      </c>
      <c r="AA42" s="1" t="str">
        <f>VLOOKUP(A42,'[1]FritsJurgens 2026.01 Standard'!$A:$B,2,0)</f>
        <v>ST.Fx.70.A.S.BK</v>
      </c>
    </row>
    <row r="43" spans="1:27" ht="14.25" customHeight="1" x14ac:dyDescent="0.25">
      <c r="A43" s="57">
        <v>8720681610825</v>
      </c>
      <c r="B43" s="15" t="s">
        <v>455</v>
      </c>
      <c r="C43" s="16" t="s">
        <v>836</v>
      </c>
      <c r="D43" s="28">
        <v>713.2</v>
      </c>
      <c r="E43" s="30">
        <f>D43*0.85</f>
        <v>606.22</v>
      </c>
      <c r="F43" s="30">
        <f>D43*0.8</f>
        <v>570.56000000000006</v>
      </c>
      <c r="G43" s="17" t="s">
        <v>395</v>
      </c>
      <c r="H43" s="18">
        <v>3.1890000000000001</v>
      </c>
      <c r="I43" s="19">
        <v>13.4</v>
      </c>
      <c r="J43" s="20">
        <v>21.8</v>
      </c>
      <c r="K43" s="20">
        <v>35</v>
      </c>
      <c r="L43" s="15" t="s">
        <v>4</v>
      </c>
      <c r="M43" s="21">
        <v>1.117</v>
      </c>
      <c r="N43" s="15"/>
      <c r="O43" s="44"/>
      <c r="P43" s="17"/>
      <c r="Q43" s="17" t="s">
        <v>63</v>
      </c>
      <c r="R43" s="17" t="s">
        <v>431</v>
      </c>
      <c r="S43" s="17" t="s">
        <v>43</v>
      </c>
      <c r="T43" s="17" t="s">
        <v>435</v>
      </c>
      <c r="U43" s="17" t="s">
        <v>58</v>
      </c>
      <c r="V43" s="17" t="s">
        <v>49</v>
      </c>
      <c r="W43" s="17" t="s">
        <v>65</v>
      </c>
      <c r="X43" s="17" t="s">
        <v>66</v>
      </c>
      <c r="Y43" s="17" t="s">
        <v>436</v>
      </c>
      <c r="AA43" s="1" t="str">
        <f>VLOOKUP(A43,'[1]FritsJurgens 2026.01 Standard'!$A:$B,2,0)</f>
        <v>ST.Fx.70.A.S.SS</v>
      </c>
    </row>
    <row r="44" spans="1:27" ht="14.25" customHeight="1" x14ac:dyDescent="0.25">
      <c r="A44" s="57">
        <v>8720681610740</v>
      </c>
      <c r="B44" s="15" t="s">
        <v>722</v>
      </c>
      <c r="C44" s="16" t="s">
        <v>774</v>
      </c>
      <c r="D44" s="28">
        <v>713.2</v>
      </c>
      <c r="E44" s="30">
        <f>D44*0.85</f>
        <v>606.22</v>
      </c>
      <c r="F44" s="30">
        <f>D44*0.8</f>
        <v>570.56000000000006</v>
      </c>
      <c r="G44" s="17" t="s">
        <v>395</v>
      </c>
      <c r="H44" s="18">
        <v>3.7050000000000001</v>
      </c>
      <c r="I44" s="19">
        <v>13.4</v>
      </c>
      <c r="J44" s="20">
        <v>21.8</v>
      </c>
      <c r="K44" s="20">
        <v>35</v>
      </c>
      <c r="L44" s="15" t="s">
        <v>4</v>
      </c>
      <c r="M44" s="21">
        <v>1.7509999999999999</v>
      </c>
      <c r="N44" s="15"/>
      <c r="O44" s="44"/>
      <c r="P44" s="17"/>
      <c r="Q44" s="17" t="s">
        <v>63</v>
      </c>
      <c r="R44" s="17" t="s">
        <v>431</v>
      </c>
      <c r="S44" s="17" t="s">
        <v>43</v>
      </c>
      <c r="T44" s="17" t="s">
        <v>435</v>
      </c>
      <c r="U44" s="17" t="s">
        <v>60</v>
      </c>
      <c r="V44" s="17" t="s">
        <v>49</v>
      </c>
      <c r="W44" s="17" t="s">
        <v>65</v>
      </c>
      <c r="X44" s="17" t="s">
        <v>66</v>
      </c>
      <c r="Y44" s="17" t="s">
        <v>702</v>
      </c>
      <c r="AA44" s="1" t="str">
        <f>VLOOKUP(A44,'[1]FritsJurgens 2026.01 Standard'!$A:$B,2,0)</f>
        <v>ST.Fx.70.A.FR.SS</v>
      </c>
    </row>
    <row r="45" spans="1:27" ht="14.25" customHeight="1" x14ac:dyDescent="0.25">
      <c r="A45" s="57">
        <v>8720681610757</v>
      </c>
      <c r="B45" s="15" t="s">
        <v>723</v>
      </c>
      <c r="C45" s="16" t="s">
        <v>775</v>
      </c>
      <c r="D45" s="28">
        <v>713.2</v>
      </c>
      <c r="E45" s="30">
        <f>D45*0.85</f>
        <v>606.22</v>
      </c>
      <c r="F45" s="30">
        <f>D45*0.8</f>
        <v>570.56000000000006</v>
      </c>
      <c r="G45" s="17" t="s">
        <v>395</v>
      </c>
      <c r="H45" s="18">
        <v>3.7080000000000002</v>
      </c>
      <c r="I45" s="19">
        <v>13.4</v>
      </c>
      <c r="J45" s="20">
        <v>21.8</v>
      </c>
      <c r="K45" s="20">
        <v>35</v>
      </c>
      <c r="L45" s="15" t="s">
        <v>4</v>
      </c>
      <c r="M45" s="21">
        <v>1.754</v>
      </c>
      <c r="N45" s="15"/>
      <c r="O45" s="44"/>
      <c r="P45" s="17"/>
      <c r="Q45" s="17" t="s">
        <v>63</v>
      </c>
      <c r="R45" s="17" t="s">
        <v>431</v>
      </c>
      <c r="S45" s="17" t="s">
        <v>43</v>
      </c>
      <c r="T45" s="17" t="s">
        <v>435</v>
      </c>
      <c r="U45" s="17" t="s">
        <v>61</v>
      </c>
      <c r="V45" s="17" t="s">
        <v>49</v>
      </c>
      <c r="W45" s="17" t="s">
        <v>65</v>
      </c>
      <c r="X45" s="17" t="s">
        <v>66</v>
      </c>
      <c r="Y45" s="17" t="s">
        <v>702</v>
      </c>
      <c r="AA45" s="1" t="str">
        <f>VLOOKUP(A45,'[1]FritsJurgens 2026.01 Standard'!$A:$B,2,0)</f>
        <v>ST.Fx.70.A.FS.SS</v>
      </c>
    </row>
    <row r="46" spans="1:27" ht="14.25" customHeight="1" x14ac:dyDescent="0.25">
      <c r="A46" s="57">
        <v>8720681613512</v>
      </c>
      <c r="B46" s="15" t="s">
        <v>456</v>
      </c>
      <c r="C46" s="16" t="s">
        <v>1026</v>
      </c>
      <c r="D46" s="28">
        <v>854.4</v>
      </c>
      <c r="E46" s="30">
        <f>D46*0.85</f>
        <v>726.24</v>
      </c>
      <c r="F46" s="30">
        <f>D46*0.8</f>
        <v>683.52</v>
      </c>
      <c r="G46" s="17" t="s">
        <v>395</v>
      </c>
      <c r="H46" s="18">
        <v>3.2759999999999998</v>
      </c>
      <c r="I46" s="19">
        <v>13.4</v>
      </c>
      <c r="J46" s="20">
        <v>21.8</v>
      </c>
      <c r="K46" s="20">
        <v>35</v>
      </c>
      <c r="L46" s="15" t="s">
        <v>4</v>
      </c>
      <c r="M46" s="21">
        <v>1.21</v>
      </c>
      <c r="N46" s="15"/>
      <c r="O46" s="44"/>
      <c r="P46" s="17"/>
      <c r="Q46" s="17" t="s">
        <v>63</v>
      </c>
      <c r="R46" s="17" t="s">
        <v>433</v>
      </c>
      <c r="S46" s="17" t="s">
        <v>44</v>
      </c>
      <c r="T46" s="17" t="s">
        <v>435</v>
      </c>
      <c r="U46" s="17" t="s">
        <v>55</v>
      </c>
      <c r="V46" s="17" t="s">
        <v>51</v>
      </c>
      <c r="W46" s="17" t="s">
        <v>65</v>
      </c>
      <c r="X46" s="17" t="s">
        <v>66</v>
      </c>
      <c r="Y46" s="17" t="s">
        <v>436</v>
      </c>
      <c r="AA46" s="1" t="str">
        <f>VLOOKUP(A46,'[1]FritsJurgens 2026.01 Standard'!$A:$B,2,0)</f>
        <v>ST.Fx.70.C.R.BK</v>
      </c>
    </row>
    <row r="47" spans="1:27" ht="14.25" customHeight="1" x14ac:dyDescent="0.25">
      <c r="A47" s="57">
        <v>8720681613529</v>
      </c>
      <c r="B47" s="15" t="s">
        <v>457</v>
      </c>
      <c r="C47" s="16" t="s">
        <v>1027</v>
      </c>
      <c r="D47" s="28">
        <v>833.6</v>
      </c>
      <c r="E47" s="30">
        <f>D47*0.85</f>
        <v>708.56</v>
      </c>
      <c r="F47" s="30">
        <f>D47*0.8</f>
        <v>666.88000000000011</v>
      </c>
      <c r="G47" s="17" t="s">
        <v>395</v>
      </c>
      <c r="H47" s="18">
        <v>3.2789999999999999</v>
      </c>
      <c r="I47" s="19">
        <v>13.4</v>
      </c>
      <c r="J47" s="20">
        <v>21.8</v>
      </c>
      <c r="K47" s="20">
        <v>35</v>
      </c>
      <c r="L47" s="15" t="s">
        <v>4</v>
      </c>
      <c r="M47" s="21">
        <v>1.2130000000000001</v>
      </c>
      <c r="N47" s="15"/>
      <c r="O47" s="44"/>
      <c r="P47" s="17"/>
      <c r="Q47" s="17" t="s">
        <v>63</v>
      </c>
      <c r="R47" s="17" t="s">
        <v>433</v>
      </c>
      <c r="S47" s="17" t="s">
        <v>44</v>
      </c>
      <c r="T47" s="17" t="s">
        <v>435</v>
      </c>
      <c r="U47" s="17" t="s">
        <v>56</v>
      </c>
      <c r="V47" s="17" t="s">
        <v>52</v>
      </c>
      <c r="W47" s="17" t="s">
        <v>65</v>
      </c>
      <c r="X47" s="17" t="s">
        <v>66</v>
      </c>
      <c r="Y47" s="17" t="s">
        <v>436</v>
      </c>
      <c r="AA47" s="1" t="str">
        <f>VLOOKUP(A47,'[1]FritsJurgens 2026.01 Standard'!$A:$B,2,0)</f>
        <v>ST.Fx.70.C.R.SS</v>
      </c>
    </row>
    <row r="48" spans="1:27" ht="14.25" customHeight="1" x14ac:dyDescent="0.25">
      <c r="A48" s="57">
        <v>8720681613543</v>
      </c>
      <c r="B48" s="15" t="s">
        <v>458</v>
      </c>
      <c r="C48" s="16" t="s">
        <v>837</v>
      </c>
      <c r="D48" s="28">
        <v>840.8</v>
      </c>
      <c r="E48" s="30">
        <f>D48*0.85</f>
        <v>714.68</v>
      </c>
      <c r="F48" s="30">
        <f>D48*0.8</f>
        <v>672.64</v>
      </c>
      <c r="G48" s="17" t="s">
        <v>395</v>
      </c>
      <c r="H48" s="18">
        <v>3.2109999999999999</v>
      </c>
      <c r="I48" s="19">
        <v>13.4</v>
      </c>
      <c r="J48" s="20">
        <v>21.8</v>
      </c>
      <c r="K48" s="20">
        <v>35</v>
      </c>
      <c r="L48" s="15" t="s">
        <v>4</v>
      </c>
      <c r="M48" s="21">
        <v>1.139</v>
      </c>
      <c r="N48" s="15"/>
      <c r="O48" s="44"/>
      <c r="P48" s="17"/>
      <c r="Q48" s="17" t="s">
        <v>63</v>
      </c>
      <c r="R48" s="17" t="s">
        <v>433</v>
      </c>
      <c r="S48" s="17" t="s">
        <v>44</v>
      </c>
      <c r="T48" s="17" t="s">
        <v>435</v>
      </c>
      <c r="U48" s="17" t="s">
        <v>57</v>
      </c>
      <c r="V48" s="17" t="s">
        <v>51</v>
      </c>
      <c r="W48" s="17" t="s">
        <v>65</v>
      </c>
      <c r="X48" s="17" t="s">
        <v>66</v>
      </c>
      <c r="Y48" s="17" t="s">
        <v>436</v>
      </c>
      <c r="AA48" s="1" t="str">
        <f>VLOOKUP(A48,'[1]FritsJurgens 2026.01 Standard'!$A:$B,2,0)</f>
        <v>ST.Fx.70.C.S.BK</v>
      </c>
    </row>
    <row r="49" spans="1:27" ht="14.25" customHeight="1" x14ac:dyDescent="0.25">
      <c r="A49" s="57">
        <v>8720681613550</v>
      </c>
      <c r="B49" s="15" t="s">
        <v>459</v>
      </c>
      <c r="C49" s="16" t="s">
        <v>838</v>
      </c>
      <c r="D49" s="28">
        <v>821.1</v>
      </c>
      <c r="E49" s="30">
        <f>D49*0.85</f>
        <v>697.93499999999995</v>
      </c>
      <c r="F49" s="30">
        <f>D49*0.8</f>
        <v>656.88000000000011</v>
      </c>
      <c r="G49" s="17" t="s">
        <v>395</v>
      </c>
      <c r="H49" s="18">
        <v>3.2109999999999999</v>
      </c>
      <c r="I49" s="19">
        <v>13.4</v>
      </c>
      <c r="J49" s="20">
        <v>21.8</v>
      </c>
      <c r="K49" s="20">
        <v>35</v>
      </c>
      <c r="L49" s="15" t="s">
        <v>4</v>
      </c>
      <c r="M49" s="21">
        <v>1.139</v>
      </c>
      <c r="N49" s="15"/>
      <c r="O49" s="44"/>
      <c r="P49" s="17"/>
      <c r="Q49" s="17" t="s">
        <v>63</v>
      </c>
      <c r="R49" s="17" t="s">
        <v>433</v>
      </c>
      <c r="S49" s="17" t="s">
        <v>44</v>
      </c>
      <c r="T49" s="17" t="s">
        <v>435</v>
      </c>
      <c r="U49" s="17" t="s">
        <v>58</v>
      </c>
      <c r="V49" s="17" t="s">
        <v>52</v>
      </c>
      <c r="W49" s="17" t="s">
        <v>65</v>
      </c>
      <c r="X49" s="17" t="s">
        <v>66</v>
      </c>
      <c r="Y49" s="17" t="s">
        <v>436</v>
      </c>
      <c r="AA49" s="1" t="str">
        <f>VLOOKUP(A49,'[1]FritsJurgens 2026.01 Standard'!$A:$B,2,0)</f>
        <v>ST.Fx.70.C.S.SS</v>
      </c>
    </row>
    <row r="50" spans="1:27" ht="14.25" customHeight="1" x14ac:dyDescent="0.25">
      <c r="A50" s="57">
        <v>8720681613475</v>
      </c>
      <c r="B50" s="15" t="s">
        <v>716</v>
      </c>
      <c r="C50" s="16" t="s">
        <v>776</v>
      </c>
      <c r="D50" s="28">
        <v>821.1</v>
      </c>
      <c r="E50" s="30">
        <f>D50*0.85</f>
        <v>697.93499999999995</v>
      </c>
      <c r="F50" s="30">
        <f>D50*0.8</f>
        <v>656.88000000000011</v>
      </c>
      <c r="G50" s="17" t="s">
        <v>395</v>
      </c>
      <c r="H50" s="18">
        <v>3.6739999999999999</v>
      </c>
      <c r="I50" s="19">
        <v>13.4</v>
      </c>
      <c r="J50" s="20">
        <v>21.8</v>
      </c>
      <c r="K50" s="20">
        <v>35</v>
      </c>
      <c r="L50" s="15" t="s">
        <v>4</v>
      </c>
      <c r="M50" s="21">
        <v>1.72</v>
      </c>
      <c r="N50" s="15"/>
      <c r="O50" s="44"/>
      <c r="P50" s="17"/>
      <c r="Q50" s="17" t="s">
        <v>63</v>
      </c>
      <c r="R50" s="17" t="s">
        <v>433</v>
      </c>
      <c r="S50" s="17" t="s">
        <v>44</v>
      </c>
      <c r="T50" s="17" t="s">
        <v>435</v>
      </c>
      <c r="U50" s="17" t="s">
        <v>60</v>
      </c>
      <c r="V50" s="17" t="s">
        <v>52</v>
      </c>
      <c r="W50" s="17" t="s">
        <v>65</v>
      </c>
      <c r="X50" s="17" t="s">
        <v>66</v>
      </c>
      <c r="Y50" s="17" t="s">
        <v>702</v>
      </c>
      <c r="AA50" s="1" t="str">
        <f>VLOOKUP(A50,'[1]FritsJurgens 2026.01 Standard'!$A:$B,2,0)</f>
        <v>ST.Fx.70.C.FR.SS</v>
      </c>
    </row>
    <row r="51" spans="1:27" ht="14.25" customHeight="1" x14ac:dyDescent="0.25">
      <c r="A51" s="57">
        <v>8720681613499</v>
      </c>
      <c r="B51" s="15" t="s">
        <v>717</v>
      </c>
      <c r="C51" s="16" t="s">
        <v>777</v>
      </c>
      <c r="D51" s="28">
        <v>821.1</v>
      </c>
      <c r="E51" s="30">
        <f>D51*0.85</f>
        <v>697.93499999999995</v>
      </c>
      <c r="F51" s="30">
        <f>D51*0.8</f>
        <v>656.88000000000011</v>
      </c>
      <c r="G51" s="17" t="s">
        <v>395</v>
      </c>
      <c r="H51" s="18">
        <v>3.677</v>
      </c>
      <c r="I51" s="19">
        <v>13.4</v>
      </c>
      <c r="J51" s="20">
        <v>21.8</v>
      </c>
      <c r="K51" s="20">
        <v>35</v>
      </c>
      <c r="L51" s="15" t="s">
        <v>4</v>
      </c>
      <c r="M51" s="21">
        <v>1.7230000000000001</v>
      </c>
      <c r="N51" s="15"/>
      <c r="O51" s="44"/>
      <c r="P51" s="17"/>
      <c r="Q51" s="17" t="s">
        <v>63</v>
      </c>
      <c r="R51" s="17" t="s">
        <v>433</v>
      </c>
      <c r="S51" s="17" t="s">
        <v>44</v>
      </c>
      <c r="T51" s="17" t="s">
        <v>435</v>
      </c>
      <c r="U51" s="17" t="s">
        <v>61</v>
      </c>
      <c r="V51" s="17" t="s">
        <v>52</v>
      </c>
      <c r="W51" s="17" t="s">
        <v>65</v>
      </c>
      <c r="X51" s="17" t="s">
        <v>66</v>
      </c>
      <c r="Y51" s="17" t="s">
        <v>702</v>
      </c>
      <c r="AA51" s="1" t="str">
        <f>VLOOKUP(A51,'[1]FritsJurgens 2026.01 Standard'!$A:$B,2,0)</f>
        <v>ST.Fx.70.C.FS.SS</v>
      </c>
    </row>
    <row r="52" spans="1:27" ht="14.25" customHeight="1" x14ac:dyDescent="0.25">
      <c r="A52" s="57">
        <v>8720681611075</v>
      </c>
      <c r="B52" s="15" t="s">
        <v>460</v>
      </c>
      <c r="C52" s="16" t="s">
        <v>1028</v>
      </c>
      <c r="D52" s="28">
        <v>871.5</v>
      </c>
      <c r="E52" s="30">
        <f>D52*0.85</f>
        <v>740.77499999999998</v>
      </c>
      <c r="F52" s="30">
        <f>D52*0.8</f>
        <v>697.2</v>
      </c>
      <c r="G52" s="17" t="s">
        <v>395</v>
      </c>
      <c r="H52" s="18">
        <v>3.444</v>
      </c>
      <c r="I52" s="19">
        <v>13.4</v>
      </c>
      <c r="J52" s="20">
        <v>21.8</v>
      </c>
      <c r="K52" s="20">
        <v>35</v>
      </c>
      <c r="L52" s="15" t="s">
        <v>4</v>
      </c>
      <c r="M52" s="21">
        <v>1.6459999999999999</v>
      </c>
      <c r="N52" s="15"/>
      <c r="O52" s="44"/>
      <c r="P52" s="17"/>
      <c r="Q52" s="17" t="s">
        <v>63</v>
      </c>
      <c r="R52" s="17" t="s">
        <v>431</v>
      </c>
      <c r="S52" s="17" t="s">
        <v>45</v>
      </c>
      <c r="T52" s="17" t="s">
        <v>435</v>
      </c>
      <c r="U52" s="17" t="s">
        <v>55</v>
      </c>
      <c r="V52" s="17" t="s">
        <v>50</v>
      </c>
      <c r="W52" s="17" t="s">
        <v>65</v>
      </c>
      <c r="X52" s="17" t="s">
        <v>66</v>
      </c>
      <c r="Y52" s="17" t="s">
        <v>436</v>
      </c>
      <c r="Z52" s="17" t="s">
        <v>219</v>
      </c>
      <c r="AA52" s="1" t="str">
        <f>VLOOKUP(A52,'[1]FritsJurgens 2026.01 Standard'!$A:$B,2,0)</f>
        <v>ST.Fx.TP-R.A.R.BK</v>
      </c>
    </row>
    <row r="53" spans="1:27" ht="14.25" customHeight="1" x14ac:dyDescent="0.25">
      <c r="A53" s="57">
        <v>8720681611099</v>
      </c>
      <c r="B53" s="15" t="s">
        <v>461</v>
      </c>
      <c r="C53" s="16" t="s">
        <v>1029</v>
      </c>
      <c r="D53" s="28">
        <v>871.5</v>
      </c>
      <c r="E53" s="30">
        <f>D53*0.85</f>
        <v>740.77499999999998</v>
      </c>
      <c r="F53" s="30">
        <f>D53*0.8</f>
        <v>697.2</v>
      </c>
      <c r="G53" s="17" t="s">
        <v>395</v>
      </c>
      <c r="H53" s="18">
        <v>3.444</v>
      </c>
      <c r="I53" s="19">
        <v>13.4</v>
      </c>
      <c r="J53" s="20">
        <v>21.8</v>
      </c>
      <c r="K53" s="20">
        <v>35</v>
      </c>
      <c r="L53" s="15" t="s">
        <v>4</v>
      </c>
      <c r="M53" s="21">
        <v>1.6459999999999999</v>
      </c>
      <c r="N53" s="15"/>
      <c r="O53" s="44"/>
      <c r="P53" s="17"/>
      <c r="Q53" s="17" t="s">
        <v>63</v>
      </c>
      <c r="R53" s="17" t="s">
        <v>431</v>
      </c>
      <c r="S53" s="17" t="s">
        <v>47</v>
      </c>
      <c r="T53" s="17" t="s">
        <v>435</v>
      </c>
      <c r="U53" s="17" t="s">
        <v>55</v>
      </c>
      <c r="V53" s="17" t="s">
        <v>50</v>
      </c>
      <c r="W53" s="17" t="s">
        <v>65</v>
      </c>
      <c r="X53" s="17" t="s">
        <v>66</v>
      </c>
      <c r="Y53" s="17" t="s">
        <v>436</v>
      </c>
      <c r="Z53" s="17" t="s">
        <v>219</v>
      </c>
      <c r="AA53" s="1" t="str">
        <f>VLOOKUP(A53,'[1]FritsJurgens 2026.01 Standard'!$A:$B,2,0)</f>
        <v>ST.Fx.TP-R.A.R.BK-WT</v>
      </c>
    </row>
    <row r="54" spans="1:27" ht="14.25" customHeight="1" x14ac:dyDescent="0.25">
      <c r="A54" s="57">
        <v>8720681611150</v>
      </c>
      <c r="B54" s="15" t="s">
        <v>462</v>
      </c>
      <c r="C54" s="16" t="s">
        <v>1030</v>
      </c>
      <c r="D54" s="28">
        <v>857.9</v>
      </c>
      <c r="E54" s="30">
        <f>D54*0.85</f>
        <v>729.21499999999992</v>
      </c>
      <c r="F54" s="30">
        <f>D54*0.8</f>
        <v>686.32</v>
      </c>
      <c r="G54" s="17" t="s">
        <v>395</v>
      </c>
      <c r="H54" s="18">
        <v>3.4470000000000001</v>
      </c>
      <c r="I54" s="19">
        <v>13.4</v>
      </c>
      <c r="J54" s="20">
        <v>21.8</v>
      </c>
      <c r="K54" s="20">
        <v>35</v>
      </c>
      <c r="L54" s="15" t="s">
        <v>4</v>
      </c>
      <c r="M54" s="21">
        <v>1.649</v>
      </c>
      <c r="N54" s="15"/>
      <c r="O54" s="44"/>
      <c r="P54" s="17"/>
      <c r="Q54" s="17" t="s">
        <v>63</v>
      </c>
      <c r="R54" s="17" t="s">
        <v>431</v>
      </c>
      <c r="S54" s="17" t="s">
        <v>47</v>
      </c>
      <c r="T54" s="17" t="s">
        <v>435</v>
      </c>
      <c r="U54" s="17" t="s">
        <v>56</v>
      </c>
      <c r="V54" s="17" t="s">
        <v>50</v>
      </c>
      <c r="W54" s="17" t="s">
        <v>65</v>
      </c>
      <c r="X54" s="17" t="s">
        <v>66</v>
      </c>
      <c r="Y54" s="17" t="s">
        <v>436</v>
      </c>
      <c r="Z54" s="17" t="s">
        <v>219</v>
      </c>
      <c r="AA54" s="1" t="str">
        <f>VLOOKUP(A54,'[1]FritsJurgens 2026.01 Standard'!$A:$B,2,0)</f>
        <v>ST.Fx.TP-R.A.R.SS-WT</v>
      </c>
    </row>
    <row r="55" spans="1:27" ht="14.25" customHeight="1" x14ac:dyDescent="0.25">
      <c r="A55" s="57">
        <v>8720681611082</v>
      </c>
      <c r="B55" s="15" t="s">
        <v>463</v>
      </c>
      <c r="C55" s="16" t="s">
        <v>1031</v>
      </c>
      <c r="D55" s="28">
        <v>871.5</v>
      </c>
      <c r="E55" s="30">
        <f>D55*0.85</f>
        <v>740.77499999999998</v>
      </c>
      <c r="F55" s="30">
        <f>D55*0.8</f>
        <v>697.2</v>
      </c>
      <c r="G55" s="17" t="s">
        <v>395</v>
      </c>
      <c r="H55" s="18">
        <v>3.444</v>
      </c>
      <c r="I55" s="19">
        <v>13.4</v>
      </c>
      <c r="J55" s="20">
        <v>21.8</v>
      </c>
      <c r="K55" s="20">
        <v>35</v>
      </c>
      <c r="L55" s="15" t="s">
        <v>4</v>
      </c>
      <c r="M55" s="21">
        <v>1.6459999999999999</v>
      </c>
      <c r="N55" s="15"/>
      <c r="O55" s="44"/>
      <c r="P55" s="17"/>
      <c r="Q55" s="17" t="s">
        <v>63</v>
      </c>
      <c r="R55" s="17" t="s">
        <v>431</v>
      </c>
      <c r="S55" s="17" t="s">
        <v>46</v>
      </c>
      <c r="T55" s="17" t="s">
        <v>435</v>
      </c>
      <c r="U55" s="17" t="s">
        <v>55</v>
      </c>
      <c r="V55" s="17" t="s">
        <v>50</v>
      </c>
      <c r="W55" s="17" t="s">
        <v>65</v>
      </c>
      <c r="X55" s="17" t="s">
        <v>66</v>
      </c>
      <c r="Y55" s="17" t="s">
        <v>436</v>
      </c>
      <c r="Z55" s="17" t="s">
        <v>219</v>
      </c>
      <c r="AA55" s="1" t="str">
        <f>VLOOKUP(A55,'[1]FritsJurgens 2026.01 Standard'!$A:$B,2,0)</f>
        <v>ST.Fx.TP-R.A.R.BK-SS</v>
      </c>
    </row>
    <row r="56" spans="1:27" ht="14.25" customHeight="1" x14ac:dyDescent="0.25">
      <c r="A56" s="57">
        <v>8720681611136</v>
      </c>
      <c r="B56" s="15" t="s">
        <v>464</v>
      </c>
      <c r="C56" s="16" t="s">
        <v>1032</v>
      </c>
      <c r="D56" s="28">
        <v>857.9</v>
      </c>
      <c r="E56" s="30">
        <f>D56*0.85</f>
        <v>729.21499999999992</v>
      </c>
      <c r="F56" s="30">
        <f>D56*0.8</f>
        <v>686.32</v>
      </c>
      <c r="G56" s="17" t="s">
        <v>395</v>
      </c>
      <c r="H56" s="18">
        <v>3.4470000000000001</v>
      </c>
      <c r="I56" s="19">
        <v>13.4</v>
      </c>
      <c r="J56" s="20">
        <v>21.8</v>
      </c>
      <c r="K56" s="20">
        <v>35</v>
      </c>
      <c r="L56" s="15" t="s">
        <v>4</v>
      </c>
      <c r="M56" s="21">
        <v>1.649</v>
      </c>
      <c r="N56" s="15"/>
      <c r="O56" s="44"/>
      <c r="P56" s="17"/>
      <c r="Q56" s="17" t="s">
        <v>63</v>
      </c>
      <c r="R56" s="17" t="s">
        <v>431</v>
      </c>
      <c r="S56" s="17" t="s">
        <v>45</v>
      </c>
      <c r="T56" s="17" t="s">
        <v>435</v>
      </c>
      <c r="U56" s="17" t="s">
        <v>56</v>
      </c>
      <c r="V56" s="17" t="s">
        <v>50</v>
      </c>
      <c r="W56" s="17" t="s">
        <v>65</v>
      </c>
      <c r="X56" s="17" t="s">
        <v>66</v>
      </c>
      <c r="Y56" s="17" t="s">
        <v>436</v>
      </c>
      <c r="Z56" s="17" t="s">
        <v>219</v>
      </c>
      <c r="AA56" s="1" t="str">
        <f>VLOOKUP(A56,'[1]FritsJurgens 2026.01 Standard'!$A:$B,2,0)</f>
        <v>ST.Fx.TP-R.A.R.SS-BK</v>
      </c>
    </row>
    <row r="57" spans="1:27" ht="14.25" customHeight="1" x14ac:dyDescent="0.25">
      <c r="A57" s="57">
        <v>8720681611129</v>
      </c>
      <c r="B57" s="15" t="s">
        <v>465</v>
      </c>
      <c r="C57" s="16" t="s">
        <v>1033</v>
      </c>
      <c r="D57" s="28">
        <v>857.9</v>
      </c>
      <c r="E57" s="30">
        <f>D57*0.85</f>
        <v>729.21499999999992</v>
      </c>
      <c r="F57" s="30">
        <f>D57*0.8</f>
        <v>686.32</v>
      </c>
      <c r="G57" s="17" t="s">
        <v>395</v>
      </c>
      <c r="H57" s="18">
        <v>3.4470000000000001</v>
      </c>
      <c r="I57" s="19">
        <v>13.4</v>
      </c>
      <c r="J57" s="20">
        <v>21.8</v>
      </c>
      <c r="K57" s="20">
        <v>35</v>
      </c>
      <c r="L57" s="15" t="s">
        <v>4</v>
      </c>
      <c r="M57" s="21">
        <v>1.649</v>
      </c>
      <c r="N57" s="15"/>
      <c r="O57" s="44"/>
      <c r="P57" s="17"/>
      <c r="Q57" s="17" t="s">
        <v>63</v>
      </c>
      <c r="R57" s="17" t="s">
        <v>431</v>
      </c>
      <c r="S57" s="17" t="s">
        <v>46</v>
      </c>
      <c r="T57" s="17" t="s">
        <v>435</v>
      </c>
      <c r="U57" s="17" t="s">
        <v>56</v>
      </c>
      <c r="V57" s="17" t="s">
        <v>50</v>
      </c>
      <c r="W57" s="17" t="s">
        <v>65</v>
      </c>
      <c r="X57" s="17" t="s">
        <v>66</v>
      </c>
      <c r="Y57" s="17" t="s">
        <v>436</v>
      </c>
      <c r="Z57" s="17" t="s">
        <v>219</v>
      </c>
      <c r="AA57" s="1" t="str">
        <f>VLOOKUP(A57,'[1]FritsJurgens 2026.01 Standard'!$A:$B,2,0)</f>
        <v>ST.Fx.TP-R.A.R.SS</v>
      </c>
    </row>
    <row r="58" spans="1:27" ht="14.25" customHeight="1" x14ac:dyDescent="0.25">
      <c r="A58" s="57">
        <v>8720681611181</v>
      </c>
      <c r="B58" s="15" t="s">
        <v>466</v>
      </c>
      <c r="C58" s="16" t="s">
        <v>839</v>
      </c>
      <c r="D58" s="28">
        <v>857.9</v>
      </c>
      <c r="E58" s="30">
        <f>D58*0.85</f>
        <v>729.21499999999992</v>
      </c>
      <c r="F58" s="30">
        <f>D58*0.8</f>
        <v>686.32</v>
      </c>
      <c r="G58" s="17" t="s">
        <v>395</v>
      </c>
      <c r="H58" s="18">
        <v>3.379</v>
      </c>
      <c r="I58" s="19">
        <v>13.4</v>
      </c>
      <c r="J58" s="20">
        <v>21.8</v>
      </c>
      <c r="K58" s="20">
        <v>35</v>
      </c>
      <c r="L58" s="15" t="s">
        <v>4</v>
      </c>
      <c r="M58" s="21">
        <v>1.575</v>
      </c>
      <c r="N58" s="15"/>
      <c r="O58" s="44"/>
      <c r="P58" s="17"/>
      <c r="Q58" s="17" t="s">
        <v>63</v>
      </c>
      <c r="R58" s="17" t="s">
        <v>431</v>
      </c>
      <c r="S58" s="17" t="s">
        <v>45</v>
      </c>
      <c r="T58" s="17" t="s">
        <v>435</v>
      </c>
      <c r="U58" s="17" t="s">
        <v>57</v>
      </c>
      <c r="V58" s="17" t="s">
        <v>50</v>
      </c>
      <c r="W58" s="17" t="s">
        <v>65</v>
      </c>
      <c r="X58" s="17" t="s">
        <v>66</v>
      </c>
      <c r="Y58" s="17" t="s">
        <v>436</v>
      </c>
      <c r="Z58" s="17" t="s">
        <v>219</v>
      </c>
      <c r="AA58" s="1" t="str">
        <f>VLOOKUP(A58,'[1]FritsJurgens 2026.01 Standard'!$A:$B,2,0)</f>
        <v>ST.Fx.TP-R.A.S.BK</v>
      </c>
    </row>
    <row r="59" spans="1:27" ht="14.25" customHeight="1" x14ac:dyDescent="0.25">
      <c r="A59" s="57">
        <v>8720681611228</v>
      </c>
      <c r="B59" s="15" t="s">
        <v>467</v>
      </c>
      <c r="C59" s="16" t="s">
        <v>840</v>
      </c>
      <c r="D59" s="28">
        <v>857.9</v>
      </c>
      <c r="E59" s="30">
        <f>D59*0.85</f>
        <v>729.21499999999992</v>
      </c>
      <c r="F59" s="30">
        <f>D59*0.8</f>
        <v>686.32</v>
      </c>
      <c r="G59" s="17" t="s">
        <v>395</v>
      </c>
      <c r="H59" s="18">
        <v>3.379</v>
      </c>
      <c r="I59" s="19">
        <v>13.4</v>
      </c>
      <c r="J59" s="20">
        <v>21.8</v>
      </c>
      <c r="K59" s="20">
        <v>35</v>
      </c>
      <c r="L59" s="15" t="s">
        <v>4</v>
      </c>
      <c r="M59" s="21">
        <v>1.575</v>
      </c>
      <c r="N59" s="15"/>
      <c r="O59" s="44"/>
      <c r="P59" s="17"/>
      <c r="Q59" s="17" t="s">
        <v>63</v>
      </c>
      <c r="R59" s="17" t="s">
        <v>431</v>
      </c>
      <c r="S59" s="17" t="s">
        <v>47</v>
      </c>
      <c r="T59" s="17" t="s">
        <v>435</v>
      </c>
      <c r="U59" s="17" t="s">
        <v>57</v>
      </c>
      <c r="V59" s="17" t="s">
        <v>50</v>
      </c>
      <c r="W59" s="17" t="s">
        <v>65</v>
      </c>
      <c r="X59" s="17" t="s">
        <v>66</v>
      </c>
      <c r="Y59" s="17" t="s">
        <v>436</v>
      </c>
      <c r="Z59" s="17" t="s">
        <v>219</v>
      </c>
      <c r="AA59" s="1" t="str">
        <f>VLOOKUP(A59,'[1]FritsJurgens 2026.01 Standard'!$A:$B,2,0)</f>
        <v>ST.Fx.TP-R.A.S.BK-WT</v>
      </c>
    </row>
    <row r="60" spans="1:27" ht="14.25" customHeight="1" x14ac:dyDescent="0.25">
      <c r="A60" s="57">
        <v>8720681611280</v>
      </c>
      <c r="B60" s="15" t="s">
        <v>468</v>
      </c>
      <c r="C60" s="16" t="s">
        <v>841</v>
      </c>
      <c r="D60" s="28">
        <v>845.4</v>
      </c>
      <c r="E60" s="30">
        <f>D60*0.85</f>
        <v>718.58999999999992</v>
      </c>
      <c r="F60" s="30">
        <f>D60*0.8</f>
        <v>676.32</v>
      </c>
      <c r="G60" s="17" t="s">
        <v>395</v>
      </c>
      <c r="H60" s="18">
        <v>3.379</v>
      </c>
      <c r="I60" s="19">
        <v>13.4</v>
      </c>
      <c r="J60" s="20">
        <v>21.8</v>
      </c>
      <c r="K60" s="20">
        <v>35</v>
      </c>
      <c r="L60" s="15" t="s">
        <v>4</v>
      </c>
      <c r="M60" s="21">
        <v>1.575</v>
      </c>
      <c r="N60" s="15"/>
      <c r="O60" s="44"/>
      <c r="P60" s="17"/>
      <c r="Q60" s="17" t="s">
        <v>63</v>
      </c>
      <c r="R60" s="17" t="s">
        <v>431</v>
      </c>
      <c r="S60" s="17" t="s">
        <v>47</v>
      </c>
      <c r="T60" s="17" t="s">
        <v>435</v>
      </c>
      <c r="U60" s="17" t="s">
        <v>58</v>
      </c>
      <c r="V60" s="17" t="s">
        <v>50</v>
      </c>
      <c r="W60" s="17" t="s">
        <v>65</v>
      </c>
      <c r="X60" s="17" t="s">
        <v>66</v>
      </c>
      <c r="Y60" s="17" t="s">
        <v>436</v>
      </c>
      <c r="Z60" s="17" t="s">
        <v>219</v>
      </c>
      <c r="AA60" s="1" t="str">
        <f>VLOOKUP(A60,'[1]FritsJurgens 2026.01 Standard'!$A:$B,2,0)</f>
        <v>ST.Fx.TP-R.A.S.SS-WT</v>
      </c>
    </row>
    <row r="61" spans="1:27" ht="14.25" customHeight="1" x14ac:dyDescent="0.25">
      <c r="A61" s="57">
        <v>8720681611020</v>
      </c>
      <c r="B61" s="15" t="s">
        <v>724</v>
      </c>
      <c r="C61" s="16" t="s">
        <v>778</v>
      </c>
      <c r="D61" s="28">
        <v>845.4</v>
      </c>
      <c r="E61" s="30">
        <f>D61*0.85</f>
        <v>718.58999999999992</v>
      </c>
      <c r="F61" s="30">
        <f>D61*0.8</f>
        <v>676.32</v>
      </c>
      <c r="G61" s="17" t="s">
        <v>395</v>
      </c>
      <c r="H61" s="18">
        <v>3.7869999999999999</v>
      </c>
      <c r="I61" s="19">
        <v>13.4</v>
      </c>
      <c r="J61" s="20">
        <v>21.8</v>
      </c>
      <c r="K61" s="20">
        <v>35</v>
      </c>
      <c r="L61" s="15" t="s">
        <v>4</v>
      </c>
      <c r="M61" s="21">
        <v>2.1949999999999998</v>
      </c>
      <c r="N61" s="15"/>
      <c r="O61" s="44"/>
      <c r="P61" s="17"/>
      <c r="Q61" s="17" t="s">
        <v>63</v>
      </c>
      <c r="R61" s="17" t="s">
        <v>431</v>
      </c>
      <c r="S61" s="17" t="s">
        <v>47</v>
      </c>
      <c r="T61" s="17" t="s">
        <v>435</v>
      </c>
      <c r="U61" s="17" t="s">
        <v>60</v>
      </c>
      <c r="V61" s="17" t="s">
        <v>50</v>
      </c>
      <c r="W61" s="17" t="s">
        <v>65</v>
      </c>
      <c r="X61" s="17" t="s">
        <v>66</v>
      </c>
      <c r="Y61" s="17" t="s">
        <v>702</v>
      </c>
      <c r="AA61" s="1" t="str">
        <f>VLOOKUP(A61,'[1]FritsJurgens 2026.01 Standard'!$A:$B,2,0)</f>
        <v>ST.Fx.TP-R.A.FR.SS-WT</v>
      </c>
    </row>
    <row r="62" spans="1:27" ht="14.25" customHeight="1" x14ac:dyDescent="0.25">
      <c r="A62" s="57">
        <v>8720681611013</v>
      </c>
      <c r="B62" s="15" t="s">
        <v>725</v>
      </c>
      <c r="C62" s="16" t="s">
        <v>779</v>
      </c>
      <c r="D62" s="28">
        <v>845.4</v>
      </c>
      <c r="E62" s="30">
        <f>D62*0.85</f>
        <v>718.58999999999992</v>
      </c>
      <c r="F62" s="30">
        <f>D62*0.8</f>
        <v>676.32</v>
      </c>
      <c r="G62" s="17" t="s">
        <v>395</v>
      </c>
      <c r="H62" s="18">
        <v>3.7869999999999999</v>
      </c>
      <c r="I62" s="19">
        <v>13.4</v>
      </c>
      <c r="J62" s="20">
        <v>21.8</v>
      </c>
      <c r="K62" s="20">
        <v>35</v>
      </c>
      <c r="L62" s="15" t="s">
        <v>4</v>
      </c>
      <c r="M62" s="21">
        <v>2.1949999999999998</v>
      </c>
      <c r="N62" s="15"/>
      <c r="O62" s="44"/>
      <c r="P62" s="17"/>
      <c r="Q62" s="17" t="s">
        <v>63</v>
      </c>
      <c r="R62" s="17" t="s">
        <v>431</v>
      </c>
      <c r="S62" s="17" t="s">
        <v>45</v>
      </c>
      <c r="T62" s="17" t="s">
        <v>435</v>
      </c>
      <c r="U62" s="17" t="s">
        <v>60</v>
      </c>
      <c r="V62" s="17" t="s">
        <v>50</v>
      </c>
      <c r="W62" s="17" t="s">
        <v>65</v>
      </c>
      <c r="X62" s="17" t="s">
        <v>66</v>
      </c>
      <c r="Y62" s="17" t="s">
        <v>702</v>
      </c>
      <c r="AA62" s="1" t="str">
        <f>VLOOKUP(A62,'[1]FritsJurgens 2026.01 Standard'!$A:$B,2,0)</f>
        <v>ST.Fx.TP-R.A.FR.SS-BK</v>
      </c>
    </row>
    <row r="63" spans="1:27" ht="14.25" customHeight="1" x14ac:dyDescent="0.25">
      <c r="A63" s="57">
        <v>8720681611006</v>
      </c>
      <c r="B63" s="15" t="s">
        <v>726</v>
      </c>
      <c r="C63" s="16" t="s">
        <v>780</v>
      </c>
      <c r="D63" s="28">
        <v>845.4</v>
      </c>
      <c r="E63" s="30">
        <f>D63*0.85</f>
        <v>718.58999999999992</v>
      </c>
      <c r="F63" s="30">
        <f>D63*0.8</f>
        <v>676.32</v>
      </c>
      <c r="G63" s="17" t="s">
        <v>395</v>
      </c>
      <c r="H63" s="18">
        <v>3.7869999999999999</v>
      </c>
      <c r="I63" s="19">
        <v>13.4</v>
      </c>
      <c r="J63" s="20">
        <v>21.8</v>
      </c>
      <c r="K63" s="20">
        <v>35</v>
      </c>
      <c r="L63" s="15" t="s">
        <v>4</v>
      </c>
      <c r="M63" s="21">
        <v>2.1949999999999998</v>
      </c>
      <c r="N63" s="15"/>
      <c r="O63" s="44"/>
      <c r="P63" s="17"/>
      <c r="Q63" s="17" t="s">
        <v>63</v>
      </c>
      <c r="R63" s="17" t="s">
        <v>431</v>
      </c>
      <c r="S63" s="17" t="s">
        <v>46</v>
      </c>
      <c r="T63" s="17" t="s">
        <v>435</v>
      </c>
      <c r="U63" s="17" t="s">
        <v>60</v>
      </c>
      <c r="V63" s="17" t="s">
        <v>50</v>
      </c>
      <c r="W63" s="17" t="s">
        <v>65</v>
      </c>
      <c r="X63" s="17" t="s">
        <v>66</v>
      </c>
      <c r="Y63" s="17" t="s">
        <v>702</v>
      </c>
      <c r="AA63" s="1" t="str">
        <f>VLOOKUP(A63,'[1]FritsJurgens 2026.01 Standard'!$A:$B,2,0)</f>
        <v>ST.Fx.TP-R.A.FR.SS</v>
      </c>
    </row>
    <row r="64" spans="1:27" ht="14.25" customHeight="1" x14ac:dyDescent="0.25">
      <c r="A64" s="57">
        <v>8720681611068</v>
      </c>
      <c r="B64" s="15" t="s">
        <v>727</v>
      </c>
      <c r="C64" s="16" t="s">
        <v>781</v>
      </c>
      <c r="D64" s="28">
        <v>845.4</v>
      </c>
      <c r="E64" s="30">
        <f>D64*0.85</f>
        <v>718.58999999999992</v>
      </c>
      <c r="F64" s="30">
        <f>D64*0.8</f>
        <v>676.32</v>
      </c>
      <c r="G64" s="17" t="s">
        <v>395</v>
      </c>
      <c r="H64" s="18">
        <v>3.79</v>
      </c>
      <c r="I64" s="19">
        <v>13.4</v>
      </c>
      <c r="J64" s="20">
        <v>21.8</v>
      </c>
      <c r="K64" s="20">
        <v>35</v>
      </c>
      <c r="L64" s="15" t="s">
        <v>4</v>
      </c>
      <c r="M64" s="21">
        <v>2.198</v>
      </c>
      <c r="N64" s="15"/>
      <c r="O64" s="44"/>
      <c r="P64" s="17"/>
      <c r="Q64" s="17" t="s">
        <v>63</v>
      </c>
      <c r="R64" s="17" t="s">
        <v>431</v>
      </c>
      <c r="S64" s="17" t="s">
        <v>47</v>
      </c>
      <c r="T64" s="17" t="s">
        <v>435</v>
      </c>
      <c r="U64" s="17" t="s">
        <v>61</v>
      </c>
      <c r="V64" s="17" t="s">
        <v>50</v>
      </c>
      <c r="W64" s="17" t="s">
        <v>65</v>
      </c>
      <c r="X64" s="17" t="s">
        <v>66</v>
      </c>
      <c r="Y64" s="17" t="s">
        <v>702</v>
      </c>
      <c r="AA64" s="1" t="str">
        <f>VLOOKUP(A64,'[1]FritsJurgens 2026.01 Standard'!$A:$B,2,0)</f>
        <v>ST.Fx.TP-R.A.FS.SS-WT</v>
      </c>
    </row>
    <row r="65" spans="1:27" ht="14.25" customHeight="1" x14ac:dyDescent="0.25">
      <c r="A65" s="57">
        <v>8720681611044</v>
      </c>
      <c r="B65" s="15" t="s">
        <v>728</v>
      </c>
      <c r="C65" s="16" t="s">
        <v>782</v>
      </c>
      <c r="D65" s="28">
        <v>845.4</v>
      </c>
      <c r="E65" s="30">
        <f>D65*0.85</f>
        <v>718.58999999999992</v>
      </c>
      <c r="F65" s="30">
        <f>D65*0.8</f>
        <v>676.32</v>
      </c>
      <c r="G65" s="17" t="s">
        <v>395</v>
      </c>
      <c r="H65" s="18">
        <v>3.79</v>
      </c>
      <c r="I65" s="19">
        <v>13.4</v>
      </c>
      <c r="J65" s="20">
        <v>21.8</v>
      </c>
      <c r="K65" s="20">
        <v>35</v>
      </c>
      <c r="L65" s="15" t="s">
        <v>4</v>
      </c>
      <c r="M65" s="21">
        <v>2.198</v>
      </c>
      <c r="N65" s="15"/>
      <c r="O65" s="44"/>
      <c r="P65" s="17"/>
      <c r="Q65" s="17" t="s">
        <v>63</v>
      </c>
      <c r="R65" s="17" t="s">
        <v>431</v>
      </c>
      <c r="S65" s="17" t="s">
        <v>45</v>
      </c>
      <c r="T65" s="17" t="s">
        <v>435</v>
      </c>
      <c r="U65" s="17" t="s">
        <v>61</v>
      </c>
      <c r="V65" s="17" t="s">
        <v>50</v>
      </c>
      <c r="W65" s="17" t="s">
        <v>65</v>
      </c>
      <c r="X65" s="17" t="s">
        <v>66</v>
      </c>
      <c r="Y65" s="17" t="s">
        <v>702</v>
      </c>
      <c r="AA65" s="1" t="str">
        <f>VLOOKUP(A65,'[1]FritsJurgens 2026.01 Standard'!$A:$B,2,0)</f>
        <v>ST.Fx.TP-R.A.FS.SS-BK</v>
      </c>
    </row>
    <row r="66" spans="1:27" ht="14.25" customHeight="1" x14ac:dyDescent="0.25">
      <c r="A66" s="57">
        <v>8720681611037</v>
      </c>
      <c r="B66" s="15" t="s">
        <v>729</v>
      </c>
      <c r="C66" s="16" t="s">
        <v>783</v>
      </c>
      <c r="D66" s="28">
        <v>845.4</v>
      </c>
      <c r="E66" s="30">
        <f>D66*0.85</f>
        <v>718.58999999999992</v>
      </c>
      <c r="F66" s="30">
        <f>D66*0.8</f>
        <v>676.32</v>
      </c>
      <c r="G66" s="17" t="s">
        <v>395</v>
      </c>
      <c r="H66" s="18">
        <v>3.79</v>
      </c>
      <c r="I66" s="19">
        <v>13.4</v>
      </c>
      <c r="J66" s="20">
        <v>21.8</v>
      </c>
      <c r="K66" s="20">
        <v>35</v>
      </c>
      <c r="L66" s="15" t="s">
        <v>4</v>
      </c>
      <c r="M66" s="21">
        <v>2.198</v>
      </c>
      <c r="N66" s="15"/>
      <c r="O66" s="44"/>
      <c r="P66" s="17"/>
      <c r="Q66" s="17" t="s">
        <v>63</v>
      </c>
      <c r="R66" s="17" t="s">
        <v>431</v>
      </c>
      <c r="S66" s="17" t="s">
        <v>46</v>
      </c>
      <c r="T66" s="17" t="s">
        <v>435</v>
      </c>
      <c r="U66" s="17" t="s">
        <v>61</v>
      </c>
      <c r="V66" s="17" t="s">
        <v>50</v>
      </c>
      <c r="W66" s="17" t="s">
        <v>65</v>
      </c>
      <c r="X66" s="17" t="s">
        <v>66</v>
      </c>
      <c r="Y66" s="17" t="s">
        <v>702</v>
      </c>
      <c r="AA66" s="1" t="str">
        <f>VLOOKUP(A66,'[1]FritsJurgens 2026.01 Standard'!$A:$B,2,0)</f>
        <v>ST.Fx.TP-R.A.FS.SS</v>
      </c>
    </row>
    <row r="67" spans="1:27" ht="14.25" customHeight="1" x14ac:dyDescent="0.25">
      <c r="A67" s="57">
        <v>8720681611211</v>
      </c>
      <c r="B67" s="15" t="s">
        <v>469</v>
      </c>
      <c r="C67" s="16" t="s">
        <v>842</v>
      </c>
      <c r="D67" s="28">
        <v>857.9</v>
      </c>
      <c r="E67" s="30">
        <f>D67*0.85</f>
        <v>729.21499999999992</v>
      </c>
      <c r="F67" s="30">
        <f>D67*0.8</f>
        <v>686.32</v>
      </c>
      <c r="G67" s="17" t="s">
        <v>395</v>
      </c>
      <c r="H67" s="18">
        <v>3.379</v>
      </c>
      <c r="I67" s="19">
        <v>13.4</v>
      </c>
      <c r="J67" s="20">
        <v>21.8</v>
      </c>
      <c r="K67" s="20">
        <v>35</v>
      </c>
      <c r="L67" s="15" t="s">
        <v>4</v>
      </c>
      <c r="M67" s="21">
        <v>1.575</v>
      </c>
      <c r="N67" s="15"/>
      <c r="O67" s="44"/>
      <c r="P67" s="17"/>
      <c r="Q67" s="17" t="s">
        <v>63</v>
      </c>
      <c r="R67" s="17" t="s">
        <v>431</v>
      </c>
      <c r="S67" s="17" t="s">
        <v>46</v>
      </c>
      <c r="T67" s="17" t="s">
        <v>435</v>
      </c>
      <c r="U67" s="17" t="s">
        <v>57</v>
      </c>
      <c r="V67" s="17" t="s">
        <v>50</v>
      </c>
      <c r="W67" s="17" t="s">
        <v>65</v>
      </c>
      <c r="X67" s="17" t="s">
        <v>66</v>
      </c>
      <c r="Y67" s="17" t="s">
        <v>436</v>
      </c>
      <c r="Z67" s="17" t="s">
        <v>219</v>
      </c>
      <c r="AA67" s="1" t="str">
        <f>VLOOKUP(A67,'[1]FritsJurgens 2026.01 Standard'!$A:$B,2,0)</f>
        <v>ST.Fx.TP-R.A.S.BK-SS</v>
      </c>
    </row>
    <row r="68" spans="1:27" ht="14.25" customHeight="1" x14ac:dyDescent="0.25">
      <c r="A68" s="57">
        <v>8720681611259</v>
      </c>
      <c r="B68" s="15" t="s">
        <v>470</v>
      </c>
      <c r="C68" s="16" t="s">
        <v>843</v>
      </c>
      <c r="D68" s="28">
        <v>845.4</v>
      </c>
      <c r="E68" s="30">
        <f>D68*0.85</f>
        <v>718.58999999999992</v>
      </c>
      <c r="F68" s="30">
        <f>D68*0.8</f>
        <v>676.32</v>
      </c>
      <c r="G68" s="17" t="s">
        <v>395</v>
      </c>
      <c r="H68" s="18">
        <v>3.379</v>
      </c>
      <c r="I68" s="19">
        <v>13.4</v>
      </c>
      <c r="J68" s="20">
        <v>21.8</v>
      </c>
      <c r="K68" s="20">
        <v>35</v>
      </c>
      <c r="L68" s="15" t="s">
        <v>4</v>
      </c>
      <c r="M68" s="21">
        <v>1.575</v>
      </c>
      <c r="N68" s="15"/>
      <c r="O68" s="44"/>
      <c r="P68" s="17"/>
      <c r="Q68" s="17" t="s">
        <v>63</v>
      </c>
      <c r="R68" s="17" t="s">
        <v>431</v>
      </c>
      <c r="S68" s="17" t="s">
        <v>45</v>
      </c>
      <c r="T68" s="17" t="s">
        <v>435</v>
      </c>
      <c r="U68" s="17" t="s">
        <v>58</v>
      </c>
      <c r="V68" s="17" t="s">
        <v>50</v>
      </c>
      <c r="W68" s="17" t="s">
        <v>65</v>
      </c>
      <c r="X68" s="17" t="s">
        <v>66</v>
      </c>
      <c r="Y68" s="17" t="s">
        <v>436</v>
      </c>
      <c r="Z68" s="17" t="s">
        <v>219</v>
      </c>
      <c r="AA68" s="1" t="str">
        <f>VLOOKUP(A68,'[1]FritsJurgens 2026.01 Standard'!$A:$B,2,0)</f>
        <v>ST.Fx.TP-R.A.S.SS-BK</v>
      </c>
    </row>
    <row r="69" spans="1:27" ht="14.25" customHeight="1" x14ac:dyDescent="0.25">
      <c r="A69" s="57">
        <v>8720681611242</v>
      </c>
      <c r="B69" s="15" t="s">
        <v>471</v>
      </c>
      <c r="C69" s="16" t="s">
        <v>844</v>
      </c>
      <c r="D69" s="28">
        <v>845.4</v>
      </c>
      <c r="E69" s="30">
        <f>D69*0.85</f>
        <v>718.58999999999992</v>
      </c>
      <c r="F69" s="30">
        <f>D69*0.8</f>
        <v>676.32</v>
      </c>
      <c r="G69" s="17" t="s">
        <v>395</v>
      </c>
      <c r="H69" s="18">
        <v>3.379</v>
      </c>
      <c r="I69" s="19">
        <v>13.4</v>
      </c>
      <c r="J69" s="20">
        <v>21.8</v>
      </c>
      <c r="K69" s="20">
        <v>35</v>
      </c>
      <c r="L69" s="15" t="s">
        <v>4</v>
      </c>
      <c r="M69" s="21">
        <v>1.575</v>
      </c>
      <c r="N69" s="15"/>
      <c r="O69" s="44"/>
      <c r="P69" s="17"/>
      <c r="Q69" s="17" t="s">
        <v>63</v>
      </c>
      <c r="R69" s="17" t="s">
        <v>431</v>
      </c>
      <c r="S69" s="17" t="s">
        <v>46</v>
      </c>
      <c r="T69" s="17" t="s">
        <v>435</v>
      </c>
      <c r="U69" s="17" t="s">
        <v>58</v>
      </c>
      <c r="V69" s="17" t="s">
        <v>50</v>
      </c>
      <c r="W69" s="17" t="s">
        <v>65</v>
      </c>
      <c r="X69" s="17" t="s">
        <v>66</v>
      </c>
      <c r="Y69" s="17" t="s">
        <v>436</v>
      </c>
      <c r="Z69" s="17" t="s">
        <v>219</v>
      </c>
      <c r="AA69" s="1" t="str">
        <f>VLOOKUP(A69,'[1]FritsJurgens 2026.01 Standard'!$A:$B,2,0)</f>
        <v>ST.Fx.TP-R.A.S.SS</v>
      </c>
    </row>
    <row r="70" spans="1:27" ht="14.25" customHeight="1" x14ac:dyDescent="0.25">
      <c r="A70" s="57">
        <v>8720681619675</v>
      </c>
      <c r="B70" s="15" t="s">
        <v>472</v>
      </c>
      <c r="C70" s="16" t="s">
        <v>1034</v>
      </c>
      <c r="D70" s="42">
        <v>925</v>
      </c>
      <c r="E70" s="30">
        <f>D70*0.85</f>
        <v>786.25</v>
      </c>
      <c r="F70" s="30">
        <f>D70*0.8</f>
        <v>740</v>
      </c>
      <c r="G70" s="17" t="s">
        <v>395</v>
      </c>
      <c r="H70" s="18">
        <v>4.0720000000000001</v>
      </c>
      <c r="I70" s="19">
        <v>13.4</v>
      </c>
      <c r="J70" s="19">
        <v>21.8</v>
      </c>
      <c r="K70" s="20">
        <v>35</v>
      </c>
      <c r="L70" s="15" t="s">
        <v>4</v>
      </c>
      <c r="M70" s="21">
        <v>2.2480000000000002</v>
      </c>
      <c r="N70" s="15"/>
      <c r="O70" s="44"/>
      <c r="P70" s="17"/>
      <c r="Q70" s="17" t="s">
        <v>63</v>
      </c>
      <c r="R70" s="17" t="s">
        <v>433</v>
      </c>
      <c r="S70" s="17" t="s">
        <v>45</v>
      </c>
      <c r="T70" s="17" t="s">
        <v>435</v>
      </c>
      <c r="U70" s="17" t="s">
        <v>55</v>
      </c>
      <c r="V70" s="17" t="s">
        <v>50</v>
      </c>
      <c r="W70" s="17" t="s">
        <v>65</v>
      </c>
      <c r="X70" s="17" t="s">
        <v>66</v>
      </c>
      <c r="Y70" s="17" t="s">
        <v>436</v>
      </c>
      <c r="Z70" s="17" t="s">
        <v>219</v>
      </c>
      <c r="AA70" s="1" t="str">
        <f>VLOOKUP(A70,'[1]FritsJurgens 2026.01 Standard'!$A:$B,2,0)</f>
        <v>ST.Fx.TP-R.C.R.BK</v>
      </c>
    </row>
    <row r="71" spans="1:27" ht="14.25" customHeight="1" x14ac:dyDescent="0.25">
      <c r="A71" s="57">
        <v>8720681619699</v>
      </c>
      <c r="B71" s="15" t="s">
        <v>473</v>
      </c>
      <c r="C71" s="16" t="s">
        <v>1035</v>
      </c>
      <c r="D71" s="42">
        <v>925</v>
      </c>
      <c r="E71" s="30">
        <f>D71*0.85</f>
        <v>786.25</v>
      </c>
      <c r="F71" s="30">
        <f>D71*0.8</f>
        <v>740</v>
      </c>
      <c r="G71" s="17" t="s">
        <v>395</v>
      </c>
      <c r="H71" s="18">
        <v>4.0720000000000001</v>
      </c>
      <c r="I71" s="19">
        <v>13.4</v>
      </c>
      <c r="J71" s="19">
        <v>21.8</v>
      </c>
      <c r="K71" s="20">
        <v>35</v>
      </c>
      <c r="L71" s="15" t="s">
        <v>4</v>
      </c>
      <c r="M71" s="21">
        <v>2.2480000000000002</v>
      </c>
      <c r="N71" s="15"/>
      <c r="O71" s="44"/>
      <c r="P71" s="17"/>
      <c r="Q71" s="17" t="s">
        <v>63</v>
      </c>
      <c r="R71" s="17" t="s">
        <v>433</v>
      </c>
      <c r="S71" s="17" t="s">
        <v>47</v>
      </c>
      <c r="T71" s="17" t="s">
        <v>435</v>
      </c>
      <c r="U71" s="17" t="s">
        <v>55</v>
      </c>
      <c r="V71" s="17" t="s">
        <v>50</v>
      </c>
      <c r="W71" s="17" t="s">
        <v>65</v>
      </c>
      <c r="X71" s="17" t="s">
        <v>66</v>
      </c>
      <c r="Y71" s="17" t="s">
        <v>436</v>
      </c>
      <c r="Z71" s="17" t="s">
        <v>219</v>
      </c>
      <c r="AA71" s="1" t="str">
        <f>VLOOKUP(A71,'[1]FritsJurgens 2026.01 Standard'!$A:$B,2,0)</f>
        <v>ST.Fx.TP-R.C.R.BK-WT</v>
      </c>
    </row>
    <row r="72" spans="1:27" ht="14.25" customHeight="1" x14ac:dyDescent="0.25">
      <c r="A72" s="57">
        <v>8720681619767</v>
      </c>
      <c r="B72" s="15" t="s">
        <v>474</v>
      </c>
      <c r="C72" s="16" t="s">
        <v>1036</v>
      </c>
      <c r="D72" s="42">
        <v>911.4</v>
      </c>
      <c r="E72" s="30">
        <f>D72*0.85</f>
        <v>774.68999999999994</v>
      </c>
      <c r="F72" s="30">
        <f>D72*0.8</f>
        <v>729.12</v>
      </c>
      <c r="G72" s="17" t="s">
        <v>395</v>
      </c>
      <c r="H72" s="18">
        <v>4.0750000000000002</v>
      </c>
      <c r="I72" s="19">
        <v>13.4</v>
      </c>
      <c r="J72" s="19">
        <v>21.8</v>
      </c>
      <c r="K72" s="20">
        <v>35</v>
      </c>
      <c r="L72" s="15" t="s">
        <v>4</v>
      </c>
      <c r="M72" s="21">
        <v>2.2509999999999999</v>
      </c>
      <c r="N72" s="15"/>
      <c r="O72" s="44"/>
      <c r="P72" s="17"/>
      <c r="Q72" s="17" t="s">
        <v>63</v>
      </c>
      <c r="R72" s="17" t="s">
        <v>433</v>
      </c>
      <c r="S72" s="17" t="s">
        <v>47</v>
      </c>
      <c r="T72" s="17" t="s">
        <v>435</v>
      </c>
      <c r="U72" s="17" t="s">
        <v>56</v>
      </c>
      <c r="V72" s="17" t="s">
        <v>50</v>
      </c>
      <c r="W72" s="17" t="s">
        <v>65</v>
      </c>
      <c r="X72" s="17" t="s">
        <v>66</v>
      </c>
      <c r="Y72" s="17" t="s">
        <v>436</v>
      </c>
      <c r="Z72" s="17" t="s">
        <v>219</v>
      </c>
      <c r="AA72" s="1" t="str">
        <f>VLOOKUP(A72,'[1]FritsJurgens 2026.01 Standard'!$A:$B,2,0)</f>
        <v>ST.Fx.TP-R.C.R.SS-WT</v>
      </c>
    </row>
    <row r="73" spans="1:27" ht="14.25" customHeight="1" x14ac:dyDescent="0.25">
      <c r="A73" s="57">
        <v>8720681619682</v>
      </c>
      <c r="B73" s="15" t="s">
        <v>475</v>
      </c>
      <c r="C73" s="16" t="s">
        <v>1037</v>
      </c>
      <c r="D73" s="42">
        <v>925</v>
      </c>
      <c r="E73" s="30">
        <f>D73*0.85</f>
        <v>786.25</v>
      </c>
      <c r="F73" s="30">
        <f>D73*0.8</f>
        <v>740</v>
      </c>
      <c r="G73" s="17" t="s">
        <v>395</v>
      </c>
      <c r="H73" s="18">
        <v>4.0720000000000001</v>
      </c>
      <c r="I73" s="19">
        <v>13.4</v>
      </c>
      <c r="J73" s="19">
        <v>21.8</v>
      </c>
      <c r="K73" s="20">
        <v>35</v>
      </c>
      <c r="L73" s="15" t="s">
        <v>4</v>
      </c>
      <c r="M73" s="21">
        <v>2.2480000000000002</v>
      </c>
      <c r="N73" s="15"/>
      <c r="O73" s="44"/>
      <c r="P73" s="17"/>
      <c r="Q73" s="17" t="s">
        <v>63</v>
      </c>
      <c r="R73" s="17" t="s">
        <v>433</v>
      </c>
      <c r="S73" s="17" t="s">
        <v>46</v>
      </c>
      <c r="T73" s="17" t="s">
        <v>435</v>
      </c>
      <c r="U73" s="17" t="s">
        <v>55</v>
      </c>
      <c r="V73" s="17" t="s">
        <v>50</v>
      </c>
      <c r="W73" s="17" t="s">
        <v>65</v>
      </c>
      <c r="X73" s="17" t="s">
        <v>66</v>
      </c>
      <c r="Y73" s="17" t="s">
        <v>436</v>
      </c>
      <c r="Z73" s="17" t="s">
        <v>219</v>
      </c>
      <c r="AA73" s="1" t="str">
        <f>VLOOKUP(A73,'[1]FritsJurgens 2026.01 Standard'!$A:$B,2,0)</f>
        <v>ST.Fx.TP-R.C.R.BK-SS</v>
      </c>
    </row>
    <row r="74" spans="1:27" ht="14.25" customHeight="1" x14ac:dyDescent="0.25">
      <c r="A74" s="57">
        <v>8720681619712</v>
      </c>
      <c r="B74" s="15" t="s">
        <v>476</v>
      </c>
      <c r="C74" s="16" t="s">
        <v>1038</v>
      </c>
      <c r="D74" s="42">
        <v>911.4</v>
      </c>
      <c r="E74" s="30">
        <f>D74*0.85</f>
        <v>774.68999999999994</v>
      </c>
      <c r="F74" s="30">
        <f>D74*0.8</f>
        <v>729.12</v>
      </c>
      <c r="G74" s="17" t="s">
        <v>395</v>
      </c>
      <c r="H74" s="18">
        <v>4.0750000000000002</v>
      </c>
      <c r="I74" s="19">
        <v>13.4</v>
      </c>
      <c r="J74" s="19">
        <v>21.8</v>
      </c>
      <c r="K74" s="20">
        <v>35</v>
      </c>
      <c r="L74" s="15" t="s">
        <v>4</v>
      </c>
      <c r="M74" s="21">
        <v>2.2509999999999999</v>
      </c>
      <c r="N74" s="15"/>
      <c r="O74" s="44"/>
      <c r="P74" s="17"/>
      <c r="Q74" s="17" t="s">
        <v>63</v>
      </c>
      <c r="R74" s="17" t="s">
        <v>433</v>
      </c>
      <c r="S74" s="17" t="s">
        <v>45</v>
      </c>
      <c r="T74" s="17" t="s">
        <v>435</v>
      </c>
      <c r="U74" s="17" t="s">
        <v>56</v>
      </c>
      <c r="V74" s="17" t="s">
        <v>50</v>
      </c>
      <c r="W74" s="17" t="s">
        <v>65</v>
      </c>
      <c r="X74" s="17" t="s">
        <v>66</v>
      </c>
      <c r="Y74" s="17" t="s">
        <v>436</v>
      </c>
      <c r="Z74" s="17" t="s">
        <v>219</v>
      </c>
      <c r="AA74" s="1" t="str">
        <f>VLOOKUP(A74,'[1]FritsJurgens 2026.01 Standard'!$A:$B,2,0)</f>
        <v>ST.Fx.TP-R.C.R.SS-BK</v>
      </c>
    </row>
    <row r="75" spans="1:27" ht="14.25" customHeight="1" x14ac:dyDescent="0.25">
      <c r="A75" s="57">
        <v>8720681619705</v>
      </c>
      <c r="B75" s="15" t="s">
        <v>477</v>
      </c>
      <c r="C75" s="16" t="s">
        <v>1039</v>
      </c>
      <c r="D75" s="42">
        <v>911.4</v>
      </c>
      <c r="E75" s="30">
        <f>D75*0.85</f>
        <v>774.68999999999994</v>
      </c>
      <c r="F75" s="30">
        <f>D75*0.8</f>
        <v>729.12</v>
      </c>
      <c r="G75" s="17" t="s">
        <v>395</v>
      </c>
      <c r="H75" s="18">
        <v>4.0750000000000002</v>
      </c>
      <c r="I75" s="19">
        <v>13.4</v>
      </c>
      <c r="J75" s="19">
        <v>21.8</v>
      </c>
      <c r="K75" s="20">
        <v>35</v>
      </c>
      <c r="L75" s="15" t="s">
        <v>4</v>
      </c>
      <c r="M75" s="21">
        <v>2.2509999999999999</v>
      </c>
      <c r="N75" s="15"/>
      <c r="O75" s="44"/>
      <c r="P75" s="17"/>
      <c r="Q75" s="17" t="s">
        <v>63</v>
      </c>
      <c r="R75" s="17" t="s">
        <v>433</v>
      </c>
      <c r="S75" s="17" t="s">
        <v>46</v>
      </c>
      <c r="T75" s="17" t="s">
        <v>435</v>
      </c>
      <c r="U75" s="17" t="s">
        <v>56</v>
      </c>
      <c r="V75" s="17" t="s">
        <v>50</v>
      </c>
      <c r="W75" s="17" t="s">
        <v>65</v>
      </c>
      <c r="X75" s="17" t="s">
        <v>66</v>
      </c>
      <c r="Y75" s="17" t="s">
        <v>436</v>
      </c>
      <c r="Z75" s="17" t="s">
        <v>219</v>
      </c>
      <c r="AA75" s="1" t="str">
        <f>VLOOKUP(A75,'[1]FritsJurgens 2026.01 Standard'!$A:$B,2,0)</f>
        <v>ST.Fx.TP-R.C.R.SS</v>
      </c>
    </row>
    <row r="76" spans="1:27" ht="14.25" customHeight="1" x14ac:dyDescent="0.25">
      <c r="A76" s="57">
        <v>8720681619774</v>
      </c>
      <c r="B76" s="15" t="s">
        <v>478</v>
      </c>
      <c r="C76" s="16" t="s">
        <v>845</v>
      </c>
      <c r="D76" s="42">
        <v>911.4</v>
      </c>
      <c r="E76" s="30">
        <f>D76*0.85</f>
        <v>774.68999999999994</v>
      </c>
      <c r="F76" s="30">
        <f>D76*0.8</f>
        <v>729.12</v>
      </c>
      <c r="G76" s="17" t="s">
        <v>395</v>
      </c>
      <c r="H76" s="18">
        <v>4.0069999999999997</v>
      </c>
      <c r="I76" s="19">
        <v>13.4</v>
      </c>
      <c r="J76" s="19">
        <v>21.8</v>
      </c>
      <c r="K76" s="20">
        <v>35</v>
      </c>
      <c r="L76" s="15" t="s">
        <v>4</v>
      </c>
      <c r="M76" s="21">
        <v>2.177</v>
      </c>
      <c r="N76" s="15"/>
      <c r="O76" s="44"/>
      <c r="P76" s="17"/>
      <c r="Q76" s="17" t="s">
        <v>63</v>
      </c>
      <c r="R76" s="17" t="s">
        <v>433</v>
      </c>
      <c r="S76" s="17" t="s">
        <v>45</v>
      </c>
      <c r="T76" s="17" t="s">
        <v>435</v>
      </c>
      <c r="U76" s="17" t="s">
        <v>57</v>
      </c>
      <c r="V76" s="17" t="s">
        <v>50</v>
      </c>
      <c r="W76" s="17" t="s">
        <v>65</v>
      </c>
      <c r="X76" s="17" t="s">
        <v>66</v>
      </c>
      <c r="Y76" s="17" t="s">
        <v>436</v>
      </c>
      <c r="Z76" s="17" t="s">
        <v>219</v>
      </c>
      <c r="AA76" s="1" t="str">
        <f>VLOOKUP(A76,'[1]FritsJurgens 2026.01 Standard'!$A:$B,2,0)</f>
        <v>ST.Fx.TP-R.C.S.BK</v>
      </c>
    </row>
    <row r="77" spans="1:27" ht="14.25" customHeight="1" x14ac:dyDescent="0.25">
      <c r="A77" s="57">
        <v>8720681619811</v>
      </c>
      <c r="B77" s="15" t="s">
        <v>479</v>
      </c>
      <c r="C77" s="16" t="s">
        <v>846</v>
      </c>
      <c r="D77" s="42">
        <v>911.4</v>
      </c>
      <c r="E77" s="30">
        <f>D77*0.85</f>
        <v>774.68999999999994</v>
      </c>
      <c r="F77" s="30">
        <f>D77*0.8</f>
        <v>729.12</v>
      </c>
      <c r="G77" s="17" t="s">
        <v>395</v>
      </c>
      <c r="H77" s="18">
        <v>4.0069999999999997</v>
      </c>
      <c r="I77" s="19">
        <v>13.4</v>
      </c>
      <c r="J77" s="19">
        <v>21.8</v>
      </c>
      <c r="K77" s="20">
        <v>35</v>
      </c>
      <c r="L77" s="15" t="s">
        <v>4</v>
      </c>
      <c r="M77" s="21">
        <v>2.177</v>
      </c>
      <c r="N77" s="15"/>
      <c r="O77" s="44"/>
      <c r="P77" s="17"/>
      <c r="Q77" s="17" t="s">
        <v>63</v>
      </c>
      <c r="R77" s="17" t="s">
        <v>433</v>
      </c>
      <c r="S77" s="17" t="s">
        <v>47</v>
      </c>
      <c r="T77" s="17" t="s">
        <v>435</v>
      </c>
      <c r="U77" s="17" t="s">
        <v>57</v>
      </c>
      <c r="V77" s="17" t="s">
        <v>50</v>
      </c>
      <c r="W77" s="17" t="s">
        <v>65</v>
      </c>
      <c r="X77" s="17" t="s">
        <v>66</v>
      </c>
      <c r="Y77" s="17" t="s">
        <v>436</v>
      </c>
      <c r="Z77" s="17" t="s">
        <v>219</v>
      </c>
      <c r="AA77" s="1" t="str">
        <f>VLOOKUP(A77,'[1]FritsJurgens 2026.01 Standard'!$A:$B,2,0)</f>
        <v>ST.Fx.TP-R.C.S.BK-WT</v>
      </c>
    </row>
    <row r="78" spans="1:27" ht="14.25" customHeight="1" x14ac:dyDescent="0.25">
      <c r="A78" s="57">
        <v>8720681619842</v>
      </c>
      <c r="B78" s="15" t="s">
        <v>480</v>
      </c>
      <c r="C78" s="16" t="s">
        <v>847</v>
      </c>
      <c r="D78" s="42">
        <v>898.9</v>
      </c>
      <c r="E78" s="30">
        <f>D78*0.85</f>
        <v>764.06499999999994</v>
      </c>
      <c r="F78" s="30">
        <f>D78*0.8</f>
        <v>719.12</v>
      </c>
      <c r="G78" s="17" t="s">
        <v>395</v>
      </c>
      <c r="H78" s="18">
        <v>4.0069999999999997</v>
      </c>
      <c r="I78" s="19">
        <v>13.4</v>
      </c>
      <c r="J78" s="19">
        <v>21.8</v>
      </c>
      <c r="K78" s="20">
        <v>35</v>
      </c>
      <c r="L78" s="15" t="s">
        <v>4</v>
      </c>
      <c r="M78" s="21">
        <v>2.177</v>
      </c>
      <c r="N78" s="15"/>
      <c r="O78" s="44"/>
      <c r="P78" s="17"/>
      <c r="Q78" s="17" t="s">
        <v>63</v>
      </c>
      <c r="R78" s="17" t="s">
        <v>433</v>
      </c>
      <c r="S78" s="17" t="s">
        <v>47</v>
      </c>
      <c r="T78" s="17" t="s">
        <v>435</v>
      </c>
      <c r="U78" s="17" t="s">
        <v>58</v>
      </c>
      <c r="V78" s="17" t="s">
        <v>50</v>
      </c>
      <c r="W78" s="17" t="s">
        <v>65</v>
      </c>
      <c r="X78" s="17" t="s">
        <v>66</v>
      </c>
      <c r="Y78" s="17" t="s">
        <v>436</v>
      </c>
      <c r="Z78" s="17" t="s">
        <v>219</v>
      </c>
      <c r="AA78" s="1" t="str">
        <f>VLOOKUP(A78,'[1]FritsJurgens 2026.01 Standard'!$A:$B,2,0)</f>
        <v>ST.Fx.TP-R.C.S.SS-WT</v>
      </c>
    </row>
    <row r="79" spans="1:27" ht="14.25" customHeight="1" x14ac:dyDescent="0.25">
      <c r="A79" s="57">
        <v>8720681619620</v>
      </c>
      <c r="B79" s="15" t="s">
        <v>730</v>
      </c>
      <c r="C79" s="16" t="s">
        <v>784</v>
      </c>
      <c r="D79" s="42">
        <v>898.9</v>
      </c>
      <c r="E79" s="30">
        <f>D79*0.85</f>
        <v>764.06499999999994</v>
      </c>
      <c r="F79" s="30">
        <f>D79*0.8</f>
        <v>719.12</v>
      </c>
      <c r="G79" s="17" t="s">
        <v>395</v>
      </c>
      <c r="H79" s="18">
        <v>3.7549999999999999</v>
      </c>
      <c r="I79" s="19">
        <v>13.4</v>
      </c>
      <c r="J79" s="19">
        <v>21.8</v>
      </c>
      <c r="K79" s="20">
        <v>35</v>
      </c>
      <c r="L79" s="15" t="s">
        <v>4</v>
      </c>
      <c r="M79" s="21">
        <v>2.1629999999999998</v>
      </c>
      <c r="N79" s="15"/>
      <c r="O79" s="44"/>
      <c r="P79" s="17"/>
      <c r="Q79" s="17" t="s">
        <v>63</v>
      </c>
      <c r="R79" s="17" t="s">
        <v>433</v>
      </c>
      <c r="S79" s="17" t="s">
        <v>47</v>
      </c>
      <c r="T79" s="17" t="s">
        <v>435</v>
      </c>
      <c r="U79" s="17" t="s">
        <v>60</v>
      </c>
      <c r="V79" s="17" t="s">
        <v>50</v>
      </c>
      <c r="W79" s="17" t="s">
        <v>65</v>
      </c>
      <c r="X79" s="17" t="s">
        <v>66</v>
      </c>
      <c r="Y79" s="17" t="s">
        <v>702</v>
      </c>
      <c r="AA79" s="1" t="str">
        <f>VLOOKUP(A79,'[1]FritsJurgens 2026.01 Standard'!$A:$B,2,0)</f>
        <v>ST.Fx.TP-R.C.FR.SS-WT</v>
      </c>
    </row>
    <row r="80" spans="1:27" ht="14.25" customHeight="1" x14ac:dyDescent="0.25">
      <c r="A80" s="57">
        <v>8720681619613</v>
      </c>
      <c r="B80" s="15" t="s">
        <v>731</v>
      </c>
      <c r="C80" s="16" t="s">
        <v>785</v>
      </c>
      <c r="D80" s="42">
        <v>898.9</v>
      </c>
      <c r="E80" s="30">
        <f>D80*0.85</f>
        <v>764.06499999999994</v>
      </c>
      <c r="F80" s="30">
        <f>D80*0.8</f>
        <v>719.12</v>
      </c>
      <c r="G80" s="17" t="s">
        <v>395</v>
      </c>
      <c r="H80" s="18">
        <v>3.7549999999999999</v>
      </c>
      <c r="I80" s="19">
        <v>13.4</v>
      </c>
      <c r="J80" s="19">
        <v>21.8</v>
      </c>
      <c r="K80" s="20">
        <v>35</v>
      </c>
      <c r="L80" s="15" t="s">
        <v>4</v>
      </c>
      <c r="M80" s="21">
        <v>2.1629999999999998</v>
      </c>
      <c r="N80" s="15"/>
      <c r="O80" s="44"/>
      <c r="P80" s="17"/>
      <c r="Q80" s="17" t="s">
        <v>63</v>
      </c>
      <c r="R80" s="17" t="s">
        <v>433</v>
      </c>
      <c r="S80" s="17" t="s">
        <v>45</v>
      </c>
      <c r="T80" s="17" t="s">
        <v>435</v>
      </c>
      <c r="U80" s="17" t="s">
        <v>60</v>
      </c>
      <c r="V80" s="17" t="s">
        <v>50</v>
      </c>
      <c r="W80" s="17" t="s">
        <v>65</v>
      </c>
      <c r="X80" s="17" t="s">
        <v>66</v>
      </c>
      <c r="Y80" s="17" t="s">
        <v>702</v>
      </c>
      <c r="AA80" s="1" t="str">
        <f>VLOOKUP(A80,'[1]FritsJurgens 2026.01 Standard'!$A:$B,2,0)</f>
        <v>ST.Fx.TP-R.C.FR.SS-BK</v>
      </c>
    </row>
    <row r="81" spans="1:27" ht="14.25" customHeight="1" x14ac:dyDescent="0.25">
      <c r="A81" s="57">
        <v>8720681619583</v>
      </c>
      <c r="B81" s="15" t="s">
        <v>732</v>
      </c>
      <c r="C81" s="16" t="s">
        <v>786</v>
      </c>
      <c r="D81" s="42">
        <v>898.9</v>
      </c>
      <c r="E81" s="30">
        <f>D81*0.85</f>
        <v>764.06499999999994</v>
      </c>
      <c r="F81" s="30">
        <f>D81*0.8</f>
        <v>719.12</v>
      </c>
      <c r="G81" s="17" t="s">
        <v>395</v>
      </c>
      <c r="H81" s="18">
        <v>3.7549999999999999</v>
      </c>
      <c r="I81" s="19">
        <v>13.4</v>
      </c>
      <c r="J81" s="19">
        <v>21.8</v>
      </c>
      <c r="K81" s="20">
        <v>35</v>
      </c>
      <c r="L81" s="15" t="s">
        <v>4</v>
      </c>
      <c r="M81" s="21">
        <v>2.1629999999999998</v>
      </c>
      <c r="N81" s="15"/>
      <c r="O81" s="44"/>
      <c r="P81" s="17"/>
      <c r="Q81" s="17" t="s">
        <v>63</v>
      </c>
      <c r="R81" s="17" t="s">
        <v>433</v>
      </c>
      <c r="S81" s="17" t="s">
        <v>46</v>
      </c>
      <c r="T81" s="17" t="s">
        <v>435</v>
      </c>
      <c r="U81" s="17" t="s">
        <v>60</v>
      </c>
      <c r="V81" s="17" t="s">
        <v>50</v>
      </c>
      <c r="W81" s="17" t="s">
        <v>65</v>
      </c>
      <c r="X81" s="17" t="s">
        <v>66</v>
      </c>
      <c r="Y81" s="17" t="s">
        <v>702</v>
      </c>
      <c r="AA81" s="1" t="str">
        <f>VLOOKUP(A81,'[1]FritsJurgens 2026.01 Standard'!$A:$B,2,0)</f>
        <v>ST.Fx.TP-R.C.FR.SS</v>
      </c>
    </row>
    <row r="82" spans="1:27" ht="14.25" customHeight="1" x14ac:dyDescent="0.25">
      <c r="A82" s="57">
        <v>8720681619651</v>
      </c>
      <c r="B82" s="15" t="s">
        <v>733</v>
      </c>
      <c r="C82" s="16" t="s">
        <v>787</v>
      </c>
      <c r="D82" s="42">
        <v>898.9</v>
      </c>
      <c r="E82" s="30">
        <f>D82*0.85</f>
        <v>764.06499999999994</v>
      </c>
      <c r="F82" s="30">
        <f>D82*0.8</f>
        <v>719.12</v>
      </c>
      <c r="G82" s="17" t="s">
        <v>395</v>
      </c>
      <c r="H82" s="18">
        <v>3.758</v>
      </c>
      <c r="I82" s="19">
        <v>13.4</v>
      </c>
      <c r="J82" s="19">
        <v>21.8</v>
      </c>
      <c r="K82" s="20">
        <v>35</v>
      </c>
      <c r="L82" s="15" t="s">
        <v>4</v>
      </c>
      <c r="M82" s="21">
        <v>2.1659999999999999</v>
      </c>
      <c r="N82" s="15"/>
      <c r="O82" s="44"/>
      <c r="P82" s="17"/>
      <c r="Q82" s="17" t="s">
        <v>63</v>
      </c>
      <c r="R82" s="17" t="s">
        <v>433</v>
      </c>
      <c r="S82" s="17" t="s">
        <v>47</v>
      </c>
      <c r="T82" s="17" t="s">
        <v>435</v>
      </c>
      <c r="U82" s="17" t="s">
        <v>61</v>
      </c>
      <c r="V82" s="17" t="s">
        <v>50</v>
      </c>
      <c r="W82" s="17" t="s">
        <v>65</v>
      </c>
      <c r="X82" s="17" t="s">
        <v>66</v>
      </c>
      <c r="Y82" s="17" t="s">
        <v>702</v>
      </c>
      <c r="AA82" s="1" t="str">
        <f>VLOOKUP(A82,'[1]FritsJurgens 2026.01 Standard'!$A:$B,2,0)</f>
        <v>ST.Fx.TP-R.C.FS.SS-WT</v>
      </c>
    </row>
    <row r="83" spans="1:27" ht="14.25" customHeight="1" x14ac:dyDescent="0.25">
      <c r="A83" s="57">
        <v>8720681606231</v>
      </c>
      <c r="B83" s="15" t="s">
        <v>739</v>
      </c>
      <c r="C83" s="16" t="s">
        <v>1220</v>
      </c>
      <c r="D83" s="42">
        <v>1026.8499999999999</v>
      </c>
      <c r="E83" s="30">
        <f>D83*0.85</f>
        <v>872.82249999999988</v>
      </c>
      <c r="F83" s="30">
        <f>D83*0.8</f>
        <v>821.48</v>
      </c>
      <c r="G83" s="17" t="s">
        <v>395</v>
      </c>
      <c r="H83" s="18">
        <f>VLOOKUP(A83,'[1]FritsJurgens 2026.01 Standard'!$A:$E,5,0)</f>
        <v>4.2519999999999998</v>
      </c>
      <c r="I83" s="19">
        <f>VLOOKUP(A83,'[1]FritsJurgens 2026.01 Standard'!$A:$G,7,0)</f>
        <v>13.4</v>
      </c>
      <c r="J83" s="19">
        <f>VLOOKUP(A83,'[1]FritsJurgens 2026.01 Standard'!$A:$H,8,0)</f>
        <v>21.8</v>
      </c>
      <c r="K83" s="20">
        <f>VLOOKUP(A83,'[1]FritsJurgens 2026.01 Standard'!$A:$I,9,0)</f>
        <v>35</v>
      </c>
      <c r="L83" s="15" t="str">
        <f>VLOOKUP(A83,'[1]FritsJurgens 2026.01 Standard'!$A:$M,13,0)</f>
        <v>83021000</v>
      </c>
      <c r="M83" s="21">
        <f>VLOOKUP(A83,'[1]FritsJurgens 2026.01 Standard'!$A:$N,14,0)</f>
        <v>2.286</v>
      </c>
      <c r="N83" s="15"/>
      <c r="O83" s="44"/>
      <c r="P83" s="17" t="s">
        <v>401</v>
      </c>
      <c r="Q83" s="17" t="s">
        <v>63</v>
      </c>
      <c r="R83" s="17" t="str">
        <f>VLOOKUP(A83,'[1]FritsJurgens 2026.01 Standard'!$A:$Q,17,0)</f>
        <v>BP.Fx.70.G.X.XX</v>
      </c>
      <c r="S83" s="1" t="str">
        <f>VLOOKUP(A83,'[1]FritsJurgens 2026.01 Standard'!$A:$R,18,0)</f>
        <v>TP.X.TP-R.G.X.BK</v>
      </c>
      <c r="T83" s="17" t="str">
        <f>VLOOKUP(A83,'[1]FritsJurgens 2026.01 Standard'!$A:$S,19,0)</f>
        <v>MT.1Fx.Mount</v>
      </c>
      <c r="U83" s="17" t="str">
        <f>VLOOKUP(A83,'[1]FritsJurgens 2026.01 Standard'!$A:$T,20,0)</f>
        <v>FP.M.X.X.R.BK</v>
      </c>
      <c r="V83" s="17" t="str">
        <f>VLOOKUP(A83,'[1]FritsJurgens 2026.01 Standard'!$A:$U,21,0)</f>
        <v>CP.X.X.G.N.SS</v>
      </c>
      <c r="W83" s="17" t="str">
        <f>VLOOKUP(A83,'[1]FritsJurgens 2026.01 Standard'!$A:$W,23,0)</f>
        <v>FJ.Box.ST</v>
      </c>
      <c r="X83" s="17" t="str">
        <f>VLOOKUP(A83,'[1]FritsJurgens 2026.01 Standard'!$A:$X,24,0)</f>
        <v>FJ.Box.SL</v>
      </c>
      <c r="Y83" s="17" t="str">
        <f>VLOOKUP(A83,'[1]FritsJurgens 2026.01 Standard'!$A:$V,22,0)</f>
        <v>FJ.IN.ST.36pg</v>
      </c>
      <c r="AA83" s="1" t="str">
        <f>VLOOKUP(A83,'[1]FritsJurgens 2026.01 Standard'!$A:$B,2,0)</f>
        <v>ST.Fx.TP-R.G.R.BK</v>
      </c>
    </row>
    <row r="84" spans="1:27" ht="14.25" customHeight="1" x14ac:dyDescent="0.25">
      <c r="A84" s="57">
        <v>8720681606460</v>
      </c>
      <c r="B84" s="15" t="s">
        <v>740</v>
      </c>
      <c r="C84" s="16" t="s">
        <v>1204</v>
      </c>
      <c r="D84" s="42">
        <v>1026.8499999999999</v>
      </c>
      <c r="E84" s="30">
        <f>D84*0.85</f>
        <v>872.82249999999988</v>
      </c>
      <c r="F84" s="30">
        <f>D84*0.8</f>
        <v>821.48</v>
      </c>
      <c r="G84" s="17" t="s">
        <v>395</v>
      </c>
      <c r="H84" s="18">
        <f>VLOOKUP(A84,'[1]FritsJurgens 2026.01 Standard'!$A:$E,5,0)</f>
        <v>4.2519999999999998</v>
      </c>
      <c r="I84" s="19">
        <f>VLOOKUP(A84,'[1]FritsJurgens 2026.01 Standard'!$A:$G,7,0)</f>
        <v>13.4</v>
      </c>
      <c r="J84" s="19">
        <f>VLOOKUP(A84,'[1]FritsJurgens 2026.01 Standard'!$A:$H,8,0)</f>
        <v>21.8</v>
      </c>
      <c r="K84" s="20">
        <f>VLOOKUP(A84,'[1]FritsJurgens 2026.01 Standard'!$A:$I,9,0)</f>
        <v>35</v>
      </c>
      <c r="L84" s="15" t="str">
        <f>VLOOKUP(A84,'[1]FritsJurgens 2026.01 Standard'!$A:$M,13,0)</f>
        <v>83021000</v>
      </c>
      <c r="M84" s="21">
        <f>VLOOKUP(A84,'[1]FritsJurgens 2026.01 Standard'!$A:$N,14,0)</f>
        <v>2.286</v>
      </c>
      <c r="N84" s="15"/>
      <c r="O84" s="44"/>
      <c r="P84" s="17" t="s">
        <v>401</v>
      </c>
      <c r="Q84" s="17" t="s">
        <v>63</v>
      </c>
      <c r="R84" s="17" t="str">
        <f>VLOOKUP(A84,'[1]FritsJurgens 2026.01 Standard'!$A:$Q,17,0)</f>
        <v>BP.Fx.70.G.X.XX</v>
      </c>
      <c r="S84" s="1" t="str">
        <f>VLOOKUP(A84,'[1]FritsJurgens 2026.01 Standard'!$A:$R,18,0)</f>
        <v>TP.X.TP-R.G.X.WT</v>
      </c>
      <c r="T84" s="17" t="str">
        <f>VLOOKUP(A84,'[1]FritsJurgens 2026.01 Standard'!$A:$S,19,0)</f>
        <v>MT.1Fx.Mount</v>
      </c>
      <c r="U84" s="17" t="str">
        <f>VLOOKUP(A84,'[1]FritsJurgens 2026.01 Standard'!$A:$T,20,0)</f>
        <v>FP.M.X.X.R.BK</v>
      </c>
      <c r="V84" s="17" t="str">
        <f>VLOOKUP(A84,'[1]FritsJurgens 2026.01 Standard'!$A:$U,21,0)</f>
        <v>CP.X.X.G.N.SS</v>
      </c>
      <c r="W84" s="17" t="str">
        <f>VLOOKUP(A84,'[1]FritsJurgens 2026.01 Standard'!$A:$W,23,0)</f>
        <v>FJ.Box.ST</v>
      </c>
      <c r="X84" s="17" t="str">
        <f>VLOOKUP(A84,'[1]FritsJurgens 2026.01 Standard'!$A:$X,24,0)</f>
        <v>FJ.Box.SL</v>
      </c>
      <c r="Y84" s="17" t="str">
        <f>VLOOKUP(A84,'[1]FritsJurgens 2026.01 Standard'!$A:$V,22,0)</f>
        <v>FJ.IN.ST.36pg</v>
      </c>
      <c r="AA84" s="1" t="str">
        <f>VLOOKUP(A84,'[1]FritsJurgens 2026.01 Standard'!$A:$B,2,0)</f>
        <v>ST.Fx.TP-R.G.R.BK-WT</v>
      </c>
    </row>
    <row r="85" spans="1:27" ht="14.25" customHeight="1" x14ac:dyDescent="0.25">
      <c r="A85" s="57">
        <v>8720681606415</v>
      </c>
      <c r="B85" s="15" t="s">
        <v>741</v>
      </c>
      <c r="C85" s="16" t="s">
        <v>1207</v>
      </c>
      <c r="D85" s="42">
        <v>1013.25</v>
      </c>
      <c r="E85" s="30">
        <f>D85*0.85</f>
        <v>861.26249999999993</v>
      </c>
      <c r="F85" s="30">
        <f>D85*0.8</f>
        <v>810.6</v>
      </c>
      <c r="G85" s="17" t="s">
        <v>395</v>
      </c>
      <c r="H85" s="18">
        <f>VLOOKUP(A85,'[1]FritsJurgens 2026.01 Standard'!$A:$E,5,0)</f>
        <v>4.2549999999999999</v>
      </c>
      <c r="I85" s="19">
        <f>VLOOKUP(A85,'[1]FritsJurgens 2026.01 Standard'!$A:$G,7,0)</f>
        <v>13.4</v>
      </c>
      <c r="J85" s="19">
        <f>VLOOKUP(A85,'[1]FritsJurgens 2026.01 Standard'!$A:$H,8,0)</f>
        <v>21.8</v>
      </c>
      <c r="K85" s="20">
        <f>VLOOKUP(A85,'[1]FritsJurgens 2026.01 Standard'!$A:$I,9,0)</f>
        <v>35</v>
      </c>
      <c r="L85" s="15" t="str">
        <f>VLOOKUP(A85,'[1]FritsJurgens 2026.01 Standard'!$A:$M,13,0)</f>
        <v>83021000</v>
      </c>
      <c r="M85" s="21">
        <f>VLOOKUP(A85,'[1]FritsJurgens 2026.01 Standard'!$A:$N,14,0)</f>
        <v>2.2890000000000001</v>
      </c>
      <c r="N85" s="15"/>
      <c r="O85" s="44"/>
      <c r="P85" s="17" t="s">
        <v>401</v>
      </c>
      <c r="Q85" s="17" t="s">
        <v>63</v>
      </c>
      <c r="R85" s="17" t="str">
        <f>VLOOKUP(A85,'[1]FritsJurgens 2026.01 Standard'!$A:$Q,17,0)</f>
        <v>BP.Fx.70.G.X.XX</v>
      </c>
      <c r="S85" s="1" t="str">
        <f>VLOOKUP(A85,'[1]FritsJurgens 2026.01 Standard'!$A:$R,18,0)</f>
        <v>TP.X.TP-R.G.X.WT</v>
      </c>
      <c r="T85" s="17" t="str">
        <f>VLOOKUP(A85,'[1]FritsJurgens 2026.01 Standard'!$A:$S,19,0)</f>
        <v>MT.1Fx.Mount</v>
      </c>
      <c r="U85" s="17" t="str">
        <f>VLOOKUP(A85,'[1]FritsJurgens 2026.01 Standard'!$A:$T,20,0)</f>
        <v>FP.M.X.X.R.SS</v>
      </c>
      <c r="V85" s="17" t="str">
        <f>VLOOKUP(A85,'[1]FritsJurgens 2026.01 Standard'!$A:$U,21,0)</f>
        <v>CP.X.X.G.N.SS</v>
      </c>
      <c r="W85" s="17" t="str">
        <f>VLOOKUP(A85,'[1]FritsJurgens 2026.01 Standard'!$A:$W,23,0)</f>
        <v>FJ.Box.ST</v>
      </c>
      <c r="X85" s="17" t="str">
        <f>VLOOKUP(A85,'[1]FritsJurgens 2026.01 Standard'!$A:$X,24,0)</f>
        <v>FJ.Box.SL</v>
      </c>
      <c r="Y85" s="17" t="str">
        <f>VLOOKUP(A85,'[1]FritsJurgens 2026.01 Standard'!$A:$V,22,0)</f>
        <v>FJ.IN.ST.36pg</v>
      </c>
      <c r="AA85" s="1" t="str">
        <f>VLOOKUP(A85,'[1]FritsJurgens 2026.01 Standard'!$A:$B,2,0)</f>
        <v>ST.Fx.TP-R.G.R.SS-WT</v>
      </c>
    </row>
    <row r="86" spans="1:27" ht="14.25" customHeight="1" x14ac:dyDescent="0.25">
      <c r="A86" s="57">
        <v>8720681606347</v>
      </c>
      <c r="B86" s="15" t="s">
        <v>742</v>
      </c>
      <c r="C86" s="16" t="s">
        <v>1212</v>
      </c>
      <c r="D86" s="42">
        <v>1026.8499999999999</v>
      </c>
      <c r="E86" s="30">
        <f>D86*0.85</f>
        <v>872.82249999999988</v>
      </c>
      <c r="F86" s="30">
        <f>D86*0.8</f>
        <v>821.48</v>
      </c>
      <c r="G86" s="17" t="s">
        <v>395</v>
      </c>
      <c r="H86" s="18">
        <f>VLOOKUP(A86,'[1]FritsJurgens 2026.01 Standard'!$A:$E,5,0)</f>
        <v>4.2519999999999998</v>
      </c>
      <c r="I86" s="19">
        <f>VLOOKUP(A86,'[1]FritsJurgens 2026.01 Standard'!$A:$G,7,0)</f>
        <v>13.4</v>
      </c>
      <c r="J86" s="19">
        <f>VLOOKUP(A86,'[1]FritsJurgens 2026.01 Standard'!$A:$H,8,0)</f>
        <v>21.8</v>
      </c>
      <c r="K86" s="20">
        <f>VLOOKUP(A86,'[1]FritsJurgens 2026.01 Standard'!$A:$I,9,0)</f>
        <v>35</v>
      </c>
      <c r="L86" s="15" t="str">
        <f>VLOOKUP(A86,'[1]FritsJurgens 2026.01 Standard'!$A:$M,13,0)</f>
        <v>83021000</v>
      </c>
      <c r="M86" s="21">
        <f>VLOOKUP(A86,'[1]FritsJurgens 2026.01 Standard'!$A:$N,14,0)</f>
        <v>2.286</v>
      </c>
      <c r="N86" s="15"/>
      <c r="O86" s="44"/>
      <c r="P86" s="17" t="s">
        <v>401</v>
      </c>
      <c r="Q86" s="17" t="s">
        <v>63</v>
      </c>
      <c r="R86" s="17" t="str">
        <f>VLOOKUP(A86,'[1]FritsJurgens 2026.01 Standard'!$A:$Q,17,0)</f>
        <v>BP.Fx.70.G.X.XX</v>
      </c>
      <c r="S86" s="1" t="str">
        <f>VLOOKUP(A86,'[1]FritsJurgens 2026.01 Standard'!$A:$R,18,0)</f>
        <v>TP.X.TP-R.G.X.SS</v>
      </c>
      <c r="T86" s="17" t="str">
        <f>VLOOKUP(A86,'[1]FritsJurgens 2026.01 Standard'!$A:$S,19,0)</f>
        <v>MT.1Fx.Mount</v>
      </c>
      <c r="U86" s="17" t="str">
        <f>VLOOKUP(A86,'[1]FritsJurgens 2026.01 Standard'!$A:$T,20,0)</f>
        <v>FP.M.X.X.R.BK</v>
      </c>
      <c r="V86" s="17" t="str">
        <f>VLOOKUP(A86,'[1]FritsJurgens 2026.01 Standard'!$A:$U,21,0)</f>
        <v>CP.X.X.G.N.SS</v>
      </c>
      <c r="W86" s="17" t="str">
        <f>VLOOKUP(A86,'[1]FritsJurgens 2026.01 Standard'!$A:$W,23,0)</f>
        <v>FJ.Box.ST</v>
      </c>
      <c r="X86" s="17" t="str">
        <f>VLOOKUP(A86,'[1]FritsJurgens 2026.01 Standard'!$A:$X,24,0)</f>
        <v>FJ.Box.SL</v>
      </c>
      <c r="Y86" s="17" t="str">
        <f>VLOOKUP(A86,'[1]FritsJurgens 2026.01 Standard'!$A:$V,22,0)</f>
        <v>FJ.IN.ST.36pg</v>
      </c>
      <c r="AA86" s="1" t="str">
        <f>VLOOKUP(A86,'[1]FritsJurgens 2026.01 Standard'!$A:$B,2,0)</f>
        <v>ST.Fx.TP-R.G.R.BK-SS</v>
      </c>
    </row>
    <row r="87" spans="1:27" ht="14.25" customHeight="1" x14ac:dyDescent="0.25">
      <c r="A87" s="57">
        <v>8720681606286</v>
      </c>
      <c r="B87" s="15" t="s">
        <v>743</v>
      </c>
      <c r="C87" s="16" t="s">
        <v>1221</v>
      </c>
      <c r="D87" s="42">
        <v>1013.25</v>
      </c>
      <c r="E87" s="30">
        <f>D87*0.85</f>
        <v>861.26249999999993</v>
      </c>
      <c r="F87" s="30">
        <f>D87*0.8</f>
        <v>810.6</v>
      </c>
      <c r="G87" s="17" t="s">
        <v>395</v>
      </c>
      <c r="H87" s="18">
        <f>VLOOKUP(A87,'[1]FritsJurgens 2026.01 Standard'!$A:$E,5,0)</f>
        <v>4.2549999999999999</v>
      </c>
      <c r="I87" s="19">
        <f>VLOOKUP(A87,'[1]FritsJurgens 2026.01 Standard'!$A:$G,7,0)</f>
        <v>13.4</v>
      </c>
      <c r="J87" s="19">
        <f>VLOOKUP(A87,'[1]FritsJurgens 2026.01 Standard'!$A:$H,8,0)</f>
        <v>21.8</v>
      </c>
      <c r="K87" s="20">
        <f>VLOOKUP(A87,'[1]FritsJurgens 2026.01 Standard'!$A:$I,9,0)</f>
        <v>35</v>
      </c>
      <c r="L87" s="15" t="str">
        <f>VLOOKUP(A87,'[1]FritsJurgens 2026.01 Standard'!$A:$M,13,0)</f>
        <v>83021000</v>
      </c>
      <c r="M87" s="21">
        <f>VLOOKUP(A87,'[1]FritsJurgens 2026.01 Standard'!$A:$N,14,0)</f>
        <v>2.2890000000000001</v>
      </c>
      <c r="N87" s="15"/>
      <c r="O87" s="44"/>
      <c r="P87" s="17" t="s">
        <v>401</v>
      </c>
      <c r="Q87" s="17" t="s">
        <v>63</v>
      </c>
      <c r="R87" s="17" t="str">
        <f>VLOOKUP(A87,'[1]FritsJurgens 2026.01 Standard'!$A:$Q,17,0)</f>
        <v>BP.Fx.70.G.X.XX</v>
      </c>
      <c r="S87" s="1" t="str">
        <f>VLOOKUP(A87,'[1]FritsJurgens 2026.01 Standard'!$A:$R,18,0)</f>
        <v>TP.X.TP-R.G.X.BK</v>
      </c>
      <c r="T87" s="17" t="str">
        <f>VLOOKUP(A87,'[1]FritsJurgens 2026.01 Standard'!$A:$S,19,0)</f>
        <v>MT.1Fx.Mount</v>
      </c>
      <c r="U87" s="17" t="str">
        <f>VLOOKUP(A87,'[1]FritsJurgens 2026.01 Standard'!$A:$T,20,0)</f>
        <v>FP.M.X.X.R.SS</v>
      </c>
      <c r="V87" s="17" t="str">
        <f>VLOOKUP(A87,'[1]FritsJurgens 2026.01 Standard'!$A:$U,21,0)</f>
        <v>CP.X.X.G.N.SS</v>
      </c>
      <c r="W87" s="17" t="str">
        <f>VLOOKUP(A87,'[1]FritsJurgens 2026.01 Standard'!$A:$W,23,0)</f>
        <v>FJ.Box.ST</v>
      </c>
      <c r="X87" s="17" t="str">
        <f>VLOOKUP(A87,'[1]FritsJurgens 2026.01 Standard'!$A:$X,24,0)</f>
        <v>FJ.Box.SL</v>
      </c>
      <c r="Y87" s="17" t="str">
        <f>VLOOKUP(A87,'[1]FritsJurgens 2026.01 Standard'!$A:$V,22,0)</f>
        <v>FJ.IN.ST.36pg</v>
      </c>
      <c r="AA87" s="1" t="str">
        <f>VLOOKUP(A87,'[1]FritsJurgens 2026.01 Standard'!$A:$B,2,0)</f>
        <v>ST.Fx.TP-R.G.R.SS-BK</v>
      </c>
    </row>
    <row r="88" spans="1:27" ht="14.25" customHeight="1" x14ac:dyDescent="0.25">
      <c r="A88" s="57">
        <v>8720681606125</v>
      </c>
      <c r="B88" s="15" t="s">
        <v>744</v>
      </c>
      <c r="C88" s="16" t="s">
        <v>1213</v>
      </c>
      <c r="D88" s="42">
        <v>1013.25</v>
      </c>
      <c r="E88" s="30">
        <f>D88*0.85</f>
        <v>861.26249999999993</v>
      </c>
      <c r="F88" s="30">
        <f>D88*0.8</f>
        <v>810.6</v>
      </c>
      <c r="G88" s="17" t="s">
        <v>395</v>
      </c>
      <c r="H88" s="18">
        <f>VLOOKUP(A88,'[1]FritsJurgens 2026.01 Standard'!$A:$E,5,0)</f>
        <v>4.2549999999999999</v>
      </c>
      <c r="I88" s="19">
        <f>VLOOKUP(A88,'[1]FritsJurgens 2026.01 Standard'!$A:$G,7,0)</f>
        <v>13.4</v>
      </c>
      <c r="J88" s="19">
        <f>VLOOKUP(A88,'[1]FritsJurgens 2026.01 Standard'!$A:$H,8,0)</f>
        <v>21.8</v>
      </c>
      <c r="K88" s="20">
        <f>VLOOKUP(A88,'[1]FritsJurgens 2026.01 Standard'!$A:$I,9,0)</f>
        <v>35</v>
      </c>
      <c r="L88" s="15" t="str">
        <f>VLOOKUP(A88,'[1]FritsJurgens 2026.01 Standard'!$A:$M,13,0)</f>
        <v>83021000</v>
      </c>
      <c r="M88" s="21">
        <f>VLOOKUP(A88,'[1]FritsJurgens 2026.01 Standard'!$A:$N,14,0)</f>
        <v>2.2890000000000001</v>
      </c>
      <c r="N88" s="15"/>
      <c r="O88" s="44"/>
      <c r="P88" s="17" t="s">
        <v>401</v>
      </c>
      <c r="Q88" s="17" t="s">
        <v>63</v>
      </c>
      <c r="R88" s="17" t="str">
        <f>VLOOKUP(A88,'[1]FritsJurgens 2026.01 Standard'!$A:$Q,17,0)</f>
        <v>BP.Fx.70.G.X.XX</v>
      </c>
      <c r="S88" s="1" t="str">
        <f>VLOOKUP(A88,'[1]FritsJurgens 2026.01 Standard'!$A:$R,18,0)</f>
        <v>TP.X.TP-R.G.X.SS</v>
      </c>
      <c r="T88" s="17" t="str">
        <f>VLOOKUP(A88,'[1]FritsJurgens 2026.01 Standard'!$A:$S,19,0)</f>
        <v>MT.1Fx.Mount</v>
      </c>
      <c r="U88" s="17" t="str">
        <f>VLOOKUP(A88,'[1]FritsJurgens 2026.01 Standard'!$A:$T,20,0)</f>
        <v>FP.M.X.X.R.SS</v>
      </c>
      <c r="V88" s="17" t="str">
        <f>VLOOKUP(A88,'[1]FritsJurgens 2026.01 Standard'!$A:$U,21,0)</f>
        <v>CP.X.X.G.N.SS</v>
      </c>
      <c r="W88" s="17" t="str">
        <f>VLOOKUP(A88,'[1]FritsJurgens 2026.01 Standard'!$A:$W,23,0)</f>
        <v>FJ.Box.ST</v>
      </c>
      <c r="X88" s="17" t="str">
        <f>VLOOKUP(A88,'[1]FritsJurgens 2026.01 Standard'!$A:$X,24,0)</f>
        <v>FJ.Box.SL</v>
      </c>
      <c r="Y88" s="17" t="str">
        <f>VLOOKUP(A88,'[1]FritsJurgens 2026.01 Standard'!$A:$V,22,0)</f>
        <v>FJ.IN.ST.36pg</v>
      </c>
      <c r="AA88" s="1" t="str">
        <f>VLOOKUP(A88,'[1]FritsJurgens 2026.01 Standard'!$A:$B,2,0)</f>
        <v>ST.Fx.TP-R.G.R.SS</v>
      </c>
    </row>
    <row r="89" spans="1:27" ht="14.25" customHeight="1" x14ac:dyDescent="0.25">
      <c r="A89" s="57">
        <v>8720681606224</v>
      </c>
      <c r="B89" s="15" t="s">
        <v>745</v>
      </c>
      <c r="C89" s="16" t="s">
        <v>1222</v>
      </c>
      <c r="D89" s="42">
        <v>1013.25</v>
      </c>
      <c r="E89" s="30">
        <f>D89*0.85</f>
        <v>861.26249999999993</v>
      </c>
      <c r="F89" s="30">
        <f>D89*0.8</f>
        <v>810.6</v>
      </c>
      <c r="G89" s="17" t="s">
        <v>395</v>
      </c>
      <c r="H89" s="18">
        <f>VLOOKUP(A89,'[1]FritsJurgens 2026.01 Standard'!$A:$E,5,0)</f>
        <v>4.1920000000000002</v>
      </c>
      <c r="I89" s="19">
        <f>VLOOKUP(A89,'[1]FritsJurgens 2026.01 Standard'!$A:$G,7,0)</f>
        <v>13.4</v>
      </c>
      <c r="J89" s="19">
        <f>VLOOKUP(A89,'[1]FritsJurgens 2026.01 Standard'!$A:$H,8,0)</f>
        <v>21.8</v>
      </c>
      <c r="K89" s="20">
        <f>VLOOKUP(A89,'[1]FritsJurgens 2026.01 Standard'!$A:$I,9,0)</f>
        <v>35</v>
      </c>
      <c r="L89" s="15" t="str">
        <f>VLOOKUP(A89,'[1]FritsJurgens 2026.01 Standard'!$A:$M,13,0)</f>
        <v>83021000</v>
      </c>
      <c r="M89" s="21">
        <f>VLOOKUP(A89,'[1]FritsJurgens 2026.01 Standard'!$A:$N,14,0)</f>
        <v>2.2149999999999999</v>
      </c>
      <c r="N89" s="15"/>
      <c r="O89" s="44"/>
      <c r="P89" s="17" t="s">
        <v>401</v>
      </c>
      <c r="Q89" s="17" t="s">
        <v>63</v>
      </c>
      <c r="R89" s="17" t="str">
        <f>VLOOKUP(A89,'[1]FritsJurgens 2026.01 Standard'!$A:$Q,17,0)</f>
        <v>BP.Fx.70.G.X.XX</v>
      </c>
      <c r="S89" s="1" t="str">
        <f>VLOOKUP(A89,'[1]FritsJurgens 2026.01 Standard'!$A:$R,18,0)</f>
        <v>TP.X.TP-R.G.X.BK</v>
      </c>
      <c r="T89" s="17" t="str">
        <f>VLOOKUP(A89,'[1]FritsJurgens 2026.01 Standard'!$A:$S,19,0)</f>
        <v>MT.1Fx.Mount</v>
      </c>
      <c r="U89" s="17" t="str">
        <f>VLOOKUP(A89,'[1]FritsJurgens 2026.01 Standard'!$A:$T,20,0)</f>
        <v>FP.M.X.X.S.BK</v>
      </c>
      <c r="V89" s="17" t="str">
        <f>VLOOKUP(A89,'[1]FritsJurgens 2026.01 Standard'!$A:$U,21,0)</f>
        <v>CP.X.X.G.N.SS</v>
      </c>
      <c r="W89" s="17" t="str">
        <f>VLOOKUP(A89,'[1]FritsJurgens 2026.01 Standard'!$A:$W,23,0)</f>
        <v>FJ.Box.ST</v>
      </c>
      <c r="X89" s="17" t="str">
        <f>VLOOKUP(A89,'[1]FritsJurgens 2026.01 Standard'!$A:$X,24,0)</f>
        <v>FJ.Box.SL</v>
      </c>
      <c r="Y89" s="17" t="str">
        <f>VLOOKUP(A89,'[1]FritsJurgens 2026.01 Standard'!$A:$V,22,0)</f>
        <v>FJ.IN.ST.40pg</v>
      </c>
      <c r="AA89" s="1" t="str">
        <f>VLOOKUP(A89,'[1]FritsJurgens 2026.01 Standard'!$A:$B,2,0)</f>
        <v>ST.Fx.TP-R.G.S.BK</v>
      </c>
    </row>
    <row r="90" spans="1:27" ht="14.25" customHeight="1" x14ac:dyDescent="0.25">
      <c r="A90" s="57">
        <v>8720681606446</v>
      </c>
      <c r="B90" s="15" t="s">
        <v>746</v>
      </c>
      <c r="C90" s="16" t="s">
        <v>1205</v>
      </c>
      <c r="D90" s="42">
        <v>1013.25</v>
      </c>
      <c r="E90" s="30">
        <f>D90*0.85</f>
        <v>861.26249999999993</v>
      </c>
      <c r="F90" s="30">
        <f>D90*0.8</f>
        <v>810.6</v>
      </c>
      <c r="G90" s="17" t="s">
        <v>395</v>
      </c>
      <c r="H90" s="18">
        <f>VLOOKUP(A90,'[1]FritsJurgens 2026.01 Standard'!$A:$E,5,0)</f>
        <v>4.1920000000000002</v>
      </c>
      <c r="I90" s="19">
        <f>VLOOKUP(A90,'[1]FritsJurgens 2026.01 Standard'!$A:$G,7,0)</f>
        <v>13.4</v>
      </c>
      <c r="J90" s="19">
        <f>VLOOKUP(A90,'[1]FritsJurgens 2026.01 Standard'!$A:$H,8,0)</f>
        <v>21.8</v>
      </c>
      <c r="K90" s="20">
        <f>VLOOKUP(A90,'[1]FritsJurgens 2026.01 Standard'!$A:$I,9,0)</f>
        <v>35</v>
      </c>
      <c r="L90" s="15" t="str">
        <f>VLOOKUP(A90,'[1]FritsJurgens 2026.01 Standard'!$A:$M,13,0)</f>
        <v>83021000</v>
      </c>
      <c r="M90" s="21">
        <f>VLOOKUP(A90,'[1]FritsJurgens 2026.01 Standard'!$A:$N,14,0)</f>
        <v>2.2149999999999999</v>
      </c>
      <c r="N90" s="15"/>
      <c r="O90" s="44"/>
      <c r="P90" s="17" t="s">
        <v>401</v>
      </c>
      <c r="Q90" s="17" t="s">
        <v>63</v>
      </c>
      <c r="R90" s="17" t="str">
        <f>VLOOKUP(A90,'[1]FritsJurgens 2026.01 Standard'!$A:$Q,17,0)</f>
        <v>BP.Fx.70.G.X.XX</v>
      </c>
      <c r="S90" s="1" t="str">
        <f>VLOOKUP(A90,'[1]FritsJurgens 2026.01 Standard'!$A:$R,18,0)</f>
        <v>TP.X.TP-R.G.X.WT</v>
      </c>
      <c r="T90" s="17" t="str">
        <f>VLOOKUP(A90,'[1]FritsJurgens 2026.01 Standard'!$A:$S,19,0)</f>
        <v>MT.1Fx.Mount</v>
      </c>
      <c r="U90" s="17" t="str">
        <f>VLOOKUP(A90,'[1]FritsJurgens 2026.01 Standard'!$A:$T,20,0)</f>
        <v>FP.M.X.X.S.BK</v>
      </c>
      <c r="V90" s="17" t="str">
        <f>VLOOKUP(A90,'[1]FritsJurgens 2026.01 Standard'!$A:$U,21,0)</f>
        <v>CP.X.X.G.N.SS</v>
      </c>
      <c r="W90" s="17" t="str">
        <f>VLOOKUP(A90,'[1]FritsJurgens 2026.01 Standard'!$A:$W,23,0)</f>
        <v>FJ.Box.ST</v>
      </c>
      <c r="X90" s="17" t="str">
        <f>VLOOKUP(A90,'[1]FritsJurgens 2026.01 Standard'!$A:$X,24,0)</f>
        <v>FJ.Box.SL</v>
      </c>
      <c r="Y90" s="17" t="str">
        <f>VLOOKUP(A90,'[1]FritsJurgens 2026.01 Standard'!$A:$V,22,0)</f>
        <v>FJ.IN.ST.40pg</v>
      </c>
      <c r="AA90" s="1" t="str">
        <f>VLOOKUP(A90,'[1]FritsJurgens 2026.01 Standard'!$A:$B,2,0)</f>
        <v>ST.Fx.TP-R.G.S.BK-WT</v>
      </c>
    </row>
    <row r="91" spans="1:27" ht="14.25" customHeight="1" x14ac:dyDescent="0.25">
      <c r="A91" s="57">
        <v>8720681606408</v>
      </c>
      <c r="B91" s="15" t="s">
        <v>747</v>
      </c>
      <c r="C91" s="16" t="s">
        <v>1208</v>
      </c>
      <c r="D91" s="42">
        <v>1000.75</v>
      </c>
      <c r="E91" s="30">
        <f>D91*0.85</f>
        <v>850.63749999999993</v>
      </c>
      <c r="F91" s="30">
        <f>D91*0.8</f>
        <v>800.6</v>
      </c>
      <c r="G91" s="17" t="s">
        <v>395</v>
      </c>
      <c r="H91" s="18">
        <f>VLOOKUP(A91,'[1]FritsJurgens 2026.01 Standard'!$A:$E,5,0)</f>
        <v>4.1920000000000002</v>
      </c>
      <c r="I91" s="19">
        <f>VLOOKUP(A91,'[1]FritsJurgens 2026.01 Standard'!$A:$G,7,0)</f>
        <v>13.4</v>
      </c>
      <c r="J91" s="19">
        <f>VLOOKUP(A91,'[1]FritsJurgens 2026.01 Standard'!$A:$H,8,0)</f>
        <v>21.8</v>
      </c>
      <c r="K91" s="20">
        <f>VLOOKUP(A91,'[1]FritsJurgens 2026.01 Standard'!$A:$I,9,0)</f>
        <v>35</v>
      </c>
      <c r="L91" s="15" t="str">
        <f>VLOOKUP(A91,'[1]FritsJurgens 2026.01 Standard'!$A:$M,13,0)</f>
        <v>83021000</v>
      </c>
      <c r="M91" s="21">
        <f>VLOOKUP(A91,'[1]FritsJurgens 2026.01 Standard'!$A:$N,14,0)</f>
        <v>2.2149999999999999</v>
      </c>
      <c r="N91" s="15"/>
      <c r="O91" s="44"/>
      <c r="P91" s="17" t="s">
        <v>401</v>
      </c>
      <c r="Q91" s="17" t="s">
        <v>63</v>
      </c>
      <c r="R91" s="17" t="str">
        <f>VLOOKUP(A91,'[1]FritsJurgens 2026.01 Standard'!$A:$Q,17,0)</f>
        <v>BP.Fx.70.G.X.XX</v>
      </c>
      <c r="S91" s="1" t="str">
        <f>VLOOKUP(A91,'[1]FritsJurgens 2026.01 Standard'!$A:$R,18,0)</f>
        <v>TP.X.TP-R.G.X.WT</v>
      </c>
      <c r="T91" s="17" t="str">
        <f>VLOOKUP(A91,'[1]FritsJurgens 2026.01 Standard'!$A:$S,19,0)</f>
        <v>MT.1Fx.Mount</v>
      </c>
      <c r="U91" s="17" t="str">
        <f>VLOOKUP(A91,'[1]FritsJurgens 2026.01 Standard'!$A:$T,20,0)</f>
        <v>FP.M.X.X.S.SS</v>
      </c>
      <c r="V91" s="17" t="str">
        <f>VLOOKUP(A91,'[1]FritsJurgens 2026.01 Standard'!$A:$U,21,0)</f>
        <v>CP.X.X.G.N.SS</v>
      </c>
      <c r="W91" s="17" t="str">
        <f>VLOOKUP(A91,'[1]FritsJurgens 2026.01 Standard'!$A:$W,23,0)</f>
        <v>FJ.Box.ST</v>
      </c>
      <c r="X91" s="17" t="str">
        <f>VLOOKUP(A91,'[1]FritsJurgens 2026.01 Standard'!$A:$X,24,0)</f>
        <v>FJ.Box.SL</v>
      </c>
      <c r="Y91" s="17" t="str">
        <f>VLOOKUP(A91,'[1]FritsJurgens 2026.01 Standard'!$A:$V,22,0)</f>
        <v>FJ.IN.ST.40pg</v>
      </c>
      <c r="AA91" s="1" t="str">
        <f>VLOOKUP(A91,'[1]FritsJurgens 2026.01 Standard'!$A:$B,2,0)</f>
        <v>ST.Fx.TP-R.G.S.SS-WT</v>
      </c>
    </row>
    <row r="92" spans="1:27" ht="14.25" customHeight="1" x14ac:dyDescent="0.25">
      <c r="A92" s="57">
        <v>8720681606330</v>
      </c>
      <c r="B92" s="15" t="s">
        <v>748</v>
      </c>
      <c r="C92" s="16" t="s">
        <v>1214</v>
      </c>
      <c r="D92" s="42">
        <v>1013.25</v>
      </c>
      <c r="E92" s="30">
        <f>D92*0.85</f>
        <v>861.26249999999993</v>
      </c>
      <c r="F92" s="30">
        <f>D92*0.8</f>
        <v>810.6</v>
      </c>
      <c r="G92" s="17" t="s">
        <v>395</v>
      </c>
      <c r="H92" s="18">
        <f>VLOOKUP(A92,'[1]FritsJurgens 2026.01 Standard'!$A:$E,5,0)</f>
        <v>4.1920000000000002</v>
      </c>
      <c r="I92" s="19">
        <f>VLOOKUP(A92,'[1]FritsJurgens 2026.01 Standard'!$A:$G,7,0)</f>
        <v>13.4</v>
      </c>
      <c r="J92" s="19">
        <f>VLOOKUP(A92,'[1]FritsJurgens 2026.01 Standard'!$A:$H,8,0)</f>
        <v>21.8</v>
      </c>
      <c r="K92" s="20">
        <f>VLOOKUP(A92,'[1]FritsJurgens 2026.01 Standard'!$A:$I,9,0)</f>
        <v>35</v>
      </c>
      <c r="L92" s="15" t="str">
        <f>VLOOKUP(A92,'[1]FritsJurgens 2026.01 Standard'!$A:$M,13,0)</f>
        <v>83021000</v>
      </c>
      <c r="M92" s="21">
        <f>VLOOKUP(A92,'[1]FritsJurgens 2026.01 Standard'!$A:$N,14,0)</f>
        <v>2.2149999999999999</v>
      </c>
      <c r="N92" s="15"/>
      <c r="O92" s="44"/>
      <c r="P92" s="17" t="s">
        <v>401</v>
      </c>
      <c r="Q92" s="17" t="s">
        <v>63</v>
      </c>
      <c r="R92" s="17" t="str">
        <f>VLOOKUP(A92,'[1]FritsJurgens 2026.01 Standard'!$A:$Q,17,0)</f>
        <v>BP.Fx.70.G.X.XX</v>
      </c>
      <c r="S92" s="1" t="str">
        <f>VLOOKUP(A92,'[1]FritsJurgens 2026.01 Standard'!$A:$R,18,0)</f>
        <v>TP.X.TP-R.G.X.SS</v>
      </c>
      <c r="T92" s="17" t="str">
        <f>VLOOKUP(A92,'[1]FritsJurgens 2026.01 Standard'!$A:$S,19,0)</f>
        <v>MT.1Fx.Mount</v>
      </c>
      <c r="U92" s="17" t="str">
        <f>VLOOKUP(A92,'[1]FritsJurgens 2026.01 Standard'!$A:$T,20,0)</f>
        <v>FP.M.X.X.S.BK</v>
      </c>
      <c r="V92" s="17" t="str">
        <f>VLOOKUP(A92,'[1]FritsJurgens 2026.01 Standard'!$A:$U,21,0)</f>
        <v>CP.X.X.G.N.SS</v>
      </c>
      <c r="W92" s="17" t="str">
        <f>VLOOKUP(A92,'[1]FritsJurgens 2026.01 Standard'!$A:$W,23,0)</f>
        <v>FJ.Box.ST</v>
      </c>
      <c r="X92" s="17" t="str">
        <f>VLOOKUP(A92,'[1]FritsJurgens 2026.01 Standard'!$A:$X,24,0)</f>
        <v>FJ.Box.SL</v>
      </c>
      <c r="Y92" s="17" t="str">
        <f>VLOOKUP(A92,'[1]FritsJurgens 2026.01 Standard'!$A:$V,22,0)</f>
        <v>FJ.IN.ST.40pg</v>
      </c>
      <c r="AA92" s="1" t="str">
        <f>VLOOKUP(A92,'[1]FritsJurgens 2026.01 Standard'!$A:$B,2,0)</f>
        <v>ST.Fx.TP-R.G.S.BK-SS</v>
      </c>
    </row>
    <row r="93" spans="1:27" ht="14.25" customHeight="1" x14ac:dyDescent="0.25">
      <c r="A93" s="57">
        <v>8720681606255</v>
      </c>
      <c r="B93" s="15" t="s">
        <v>749</v>
      </c>
      <c r="C93" s="16" t="s">
        <v>1223</v>
      </c>
      <c r="D93" s="42">
        <v>1000.75</v>
      </c>
      <c r="E93" s="30">
        <f>D93*0.85</f>
        <v>850.63749999999993</v>
      </c>
      <c r="F93" s="30">
        <f>D93*0.8</f>
        <v>800.6</v>
      </c>
      <c r="G93" s="17" t="s">
        <v>395</v>
      </c>
      <c r="H93" s="18">
        <f>VLOOKUP(A93,'[1]FritsJurgens 2026.01 Standard'!$A:$E,5,0)</f>
        <v>4.1920000000000002</v>
      </c>
      <c r="I93" s="19">
        <f>VLOOKUP(A93,'[1]FritsJurgens 2026.01 Standard'!$A:$G,7,0)</f>
        <v>13.4</v>
      </c>
      <c r="J93" s="19">
        <f>VLOOKUP(A93,'[1]FritsJurgens 2026.01 Standard'!$A:$H,8,0)</f>
        <v>21.8</v>
      </c>
      <c r="K93" s="20">
        <f>VLOOKUP(A93,'[1]FritsJurgens 2026.01 Standard'!$A:$I,9,0)</f>
        <v>35</v>
      </c>
      <c r="L93" s="15" t="str">
        <f>VLOOKUP(A93,'[1]FritsJurgens 2026.01 Standard'!$A:$M,13,0)</f>
        <v>83021000</v>
      </c>
      <c r="M93" s="21">
        <f>VLOOKUP(A93,'[1]FritsJurgens 2026.01 Standard'!$A:$N,14,0)</f>
        <v>2.2149999999999999</v>
      </c>
      <c r="N93" s="15"/>
      <c r="O93" s="44"/>
      <c r="P93" s="17" t="s">
        <v>401</v>
      </c>
      <c r="Q93" s="17" t="s">
        <v>63</v>
      </c>
      <c r="R93" s="17" t="str">
        <f>VLOOKUP(A93,'[1]FritsJurgens 2026.01 Standard'!$A:$Q,17,0)</f>
        <v>BP.Fx.70.G.X.XX</v>
      </c>
      <c r="S93" s="1" t="str">
        <f>VLOOKUP(A93,'[1]FritsJurgens 2026.01 Standard'!$A:$R,18,0)</f>
        <v>TP.X.TP-R.G.X.BK</v>
      </c>
      <c r="T93" s="17" t="str">
        <f>VLOOKUP(A93,'[1]FritsJurgens 2026.01 Standard'!$A:$S,19,0)</f>
        <v>MT.1Fx.Mount</v>
      </c>
      <c r="U93" s="17" t="str">
        <f>VLOOKUP(A93,'[1]FritsJurgens 2026.01 Standard'!$A:$T,20,0)</f>
        <v>FP.M.X.X.S.SS</v>
      </c>
      <c r="V93" s="17" t="str">
        <f>VLOOKUP(A93,'[1]FritsJurgens 2026.01 Standard'!$A:$U,21,0)</f>
        <v>CP.X.X.G.N.SS</v>
      </c>
      <c r="W93" s="17" t="str">
        <f>VLOOKUP(A93,'[1]FritsJurgens 2026.01 Standard'!$A:$W,23,0)</f>
        <v>FJ.Box.ST</v>
      </c>
      <c r="X93" s="17" t="str">
        <f>VLOOKUP(A93,'[1]FritsJurgens 2026.01 Standard'!$A:$X,24,0)</f>
        <v>FJ.Box.SL</v>
      </c>
      <c r="Y93" s="17" t="str">
        <f>VLOOKUP(A93,'[1]FritsJurgens 2026.01 Standard'!$A:$V,22,0)</f>
        <v>FJ.IN.ST.40pg</v>
      </c>
      <c r="AA93" s="1" t="str">
        <f>VLOOKUP(A93,'[1]FritsJurgens 2026.01 Standard'!$A:$B,2,0)</f>
        <v>ST.Fx.TP-R.G.S.SS-BK</v>
      </c>
    </row>
    <row r="94" spans="1:27" ht="14.25" customHeight="1" x14ac:dyDescent="0.25">
      <c r="A94" s="57">
        <v>8720681606118</v>
      </c>
      <c r="B94" s="15" t="s">
        <v>750</v>
      </c>
      <c r="C94" s="16" t="s">
        <v>1215</v>
      </c>
      <c r="D94" s="42">
        <v>1000.75</v>
      </c>
      <c r="E94" s="30">
        <f>D94*0.85</f>
        <v>850.63749999999993</v>
      </c>
      <c r="F94" s="30">
        <f>D94*0.8</f>
        <v>800.6</v>
      </c>
      <c r="G94" s="17" t="s">
        <v>395</v>
      </c>
      <c r="H94" s="18">
        <f>VLOOKUP(A94,'[1]FritsJurgens 2026.01 Standard'!$A:$E,5,0)</f>
        <v>4.1920000000000002</v>
      </c>
      <c r="I94" s="19">
        <f>VLOOKUP(A94,'[1]FritsJurgens 2026.01 Standard'!$A:$G,7,0)</f>
        <v>13.4</v>
      </c>
      <c r="J94" s="19">
        <f>VLOOKUP(A94,'[1]FritsJurgens 2026.01 Standard'!$A:$H,8,0)</f>
        <v>21.8</v>
      </c>
      <c r="K94" s="20">
        <f>VLOOKUP(A94,'[1]FritsJurgens 2026.01 Standard'!$A:$I,9,0)</f>
        <v>35</v>
      </c>
      <c r="L94" s="15" t="str">
        <f>VLOOKUP(A94,'[1]FritsJurgens 2026.01 Standard'!$A:$M,13,0)</f>
        <v>83021000</v>
      </c>
      <c r="M94" s="21">
        <f>VLOOKUP(A94,'[1]FritsJurgens 2026.01 Standard'!$A:$N,14,0)</f>
        <v>2.2149999999999999</v>
      </c>
      <c r="N94" s="15"/>
      <c r="O94" s="44"/>
      <c r="P94" s="17" t="s">
        <v>401</v>
      </c>
      <c r="Q94" s="17" t="s">
        <v>63</v>
      </c>
      <c r="R94" s="17" t="str">
        <f>VLOOKUP(A94,'[1]FritsJurgens 2026.01 Standard'!$A:$Q,17,0)</f>
        <v>BP.Fx.70.G.X.XX</v>
      </c>
      <c r="S94" s="1" t="str">
        <f>VLOOKUP(A94,'[1]FritsJurgens 2026.01 Standard'!$A:$R,18,0)</f>
        <v>TP.X.TP-R.G.X.SS</v>
      </c>
      <c r="T94" s="17" t="str">
        <f>VLOOKUP(A94,'[1]FritsJurgens 2026.01 Standard'!$A:$S,19,0)</f>
        <v>MT.1Fx.Mount</v>
      </c>
      <c r="U94" s="17" t="str">
        <f>VLOOKUP(A94,'[1]FritsJurgens 2026.01 Standard'!$A:$T,20,0)</f>
        <v>FP.M.X.X.S.SS</v>
      </c>
      <c r="V94" s="17" t="str">
        <f>VLOOKUP(A94,'[1]FritsJurgens 2026.01 Standard'!$A:$U,21,0)</f>
        <v>CP.X.X.G.N.SS</v>
      </c>
      <c r="W94" s="17" t="str">
        <f>VLOOKUP(A94,'[1]FritsJurgens 2026.01 Standard'!$A:$W,23,0)</f>
        <v>FJ.Box.ST</v>
      </c>
      <c r="X94" s="17" t="str">
        <f>VLOOKUP(A94,'[1]FritsJurgens 2026.01 Standard'!$A:$X,24,0)</f>
        <v>FJ.Box.SL</v>
      </c>
      <c r="Y94" s="17" t="str">
        <f>VLOOKUP(A94,'[1]FritsJurgens 2026.01 Standard'!$A:$V,22,0)</f>
        <v>FJ.IN.ST.40pg</v>
      </c>
      <c r="AA94" s="1" t="str">
        <f>VLOOKUP(A94,'[1]FritsJurgens 2026.01 Standard'!$A:$B,2,0)</f>
        <v>ST.Fx.TP-R.G.S.SS</v>
      </c>
    </row>
    <row r="95" spans="1:27" ht="14.25" customHeight="1" x14ac:dyDescent="0.25">
      <c r="A95" s="57">
        <v>8720681606248</v>
      </c>
      <c r="B95" s="15" t="s">
        <v>751</v>
      </c>
      <c r="C95" s="16" t="s">
        <v>1224</v>
      </c>
      <c r="D95" s="42">
        <v>909.75</v>
      </c>
      <c r="E95" s="30">
        <f>D95*0.85</f>
        <v>773.28750000000002</v>
      </c>
      <c r="F95" s="30">
        <f>D95*0.8</f>
        <v>727.80000000000007</v>
      </c>
      <c r="G95" s="17" t="s">
        <v>395</v>
      </c>
      <c r="H95" s="18">
        <f>VLOOKUP(A95,'[1]FritsJurgens 2026.01 Standard'!$A:$E,5,0)</f>
        <v>4.3419999999999996</v>
      </c>
      <c r="I95" s="19">
        <f>VLOOKUP(A95,'[1]FritsJurgens 2026.01 Standard'!$A:$G,7,0)</f>
        <v>13.4</v>
      </c>
      <c r="J95" s="19">
        <f>VLOOKUP(A95,'[1]FritsJurgens 2026.01 Standard'!$A:$H,8,0)</f>
        <v>21.8</v>
      </c>
      <c r="K95" s="20">
        <f>VLOOKUP(A95,'[1]FritsJurgens 2026.01 Standard'!$A:$I,9,0)</f>
        <v>35</v>
      </c>
      <c r="L95" s="15" t="str">
        <f>VLOOKUP(A95,'[1]FritsJurgens 2026.01 Standard'!$A:$M,13,0)</f>
        <v>83021000</v>
      </c>
      <c r="M95" s="21">
        <f>VLOOKUP(A95,'[1]FritsJurgens 2026.01 Standard'!$A:$N,14,0)</f>
        <v>2.2149999999999999</v>
      </c>
      <c r="N95" s="15"/>
      <c r="O95" s="44"/>
      <c r="P95" s="17" t="s">
        <v>401</v>
      </c>
      <c r="Q95" s="17" t="s">
        <v>63</v>
      </c>
      <c r="R95" s="17" t="str">
        <f>VLOOKUP(A95,'[1]FritsJurgens 2026.01 Standard'!$A:$Q,17,0)</f>
        <v>BP.Fx.70.G.X.XX</v>
      </c>
      <c r="S95" s="1" t="str">
        <f>VLOOKUP(A95,'[1]FritsJurgens 2026.01 Standard'!$A:$R,18,0)</f>
        <v>TP.X.TP-R.G.X.BK</v>
      </c>
      <c r="T95" s="17" t="str">
        <f>VLOOKUP(A95,'[1]FritsJurgens 2026.01 Standard'!$A:$S,19,0)</f>
        <v>MT.1Fx.Mount</v>
      </c>
      <c r="U95" s="17" t="str">
        <f>VLOOKUP(A95,'[1]FritsJurgens 2026.01 Standard'!$A:$T,20,0)</f>
        <v>FP.M.X.X.SX.BK</v>
      </c>
      <c r="V95" s="17" t="str">
        <f>VLOOKUP(A95,'[1]FritsJurgens 2026.01 Standard'!$A:$U,21,0)</f>
        <v>CP.X.X.G.N.SS</v>
      </c>
      <c r="W95" s="17" t="str">
        <f>VLOOKUP(A95,'[1]FritsJurgens 2026.01 Standard'!$A:$W,23,0)</f>
        <v>FJ.Box.ST</v>
      </c>
      <c r="X95" s="17" t="str">
        <f>VLOOKUP(A95,'[1]FritsJurgens 2026.01 Standard'!$A:$X,24,0)</f>
        <v>FJ.Box.SL</v>
      </c>
      <c r="Y95" s="17" t="str">
        <f>VLOOKUP(A95,'[1]FritsJurgens 2026.01 Standard'!$A:$V,22,0)</f>
        <v>FJ.IN.Fx.EN.2024</v>
      </c>
      <c r="AA95" s="1" t="str">
        <f>VLOOKUP(A95,'[1]FritsJurgens 2026.01 Standard'!$A:$B,2,0)</f>
        <v>ST.Fx.TP-R.G.SX.BK</v>
      </c>
    </row>
    <row r="96" spans="1:27" ht="14.25" customHeight="1" x14ac:dyDescent="0.25">
      <c r="A96" s="57">
        <v>8720681606507</v>
      </c>
      <c r="B96" s="15" t="s">
        <v>752</v>
      </c>
      <c r="C96" s="16" t="s">
        <v>1206</v>
      </c>
      <c r="D96" s="42">
        <v>909.75</v>
      </c>
      <c r="E96" s="30">
        <f>D96*0.85</f>
        <v>773.28750000000002</v>
      </c>
      <c r="F96" s="30">
        <f>D96*0.8</f>
        <v>727.80000000000007</v>
      </c>
      <c r="G96" s="17" t="s">
        <v>395</v>
      </c>
      <c r="H96" s="18">
        <f>VLOOKUP(A96,'[1]FritsJurgens 2026.01 Standard'!$A:$E,5,0)</f>
        <v>4.3419999999999996</v>
      </c>
      <c r="I96" s="19">
        <f>VLOOKUP(A96,'[1]FritsJurgens 2026.01 Standard'!$A:$G,7,0)</f>
        <v>13.4</v>
      </c>
      <c r="J96" s="19">
        <f>VLOOKUP(A96,'[1]FritsJurgens 2026.01 Standard'!$A:$H,8,0)</f>
        <v>21.8</v>
      </c>
      <c r="K96" s="20">
        <f>VLOOKUP(A96,'[1]FritsJurgens 2026.01 Standard'!$A:$I,9,0)</f>
        <v>35</v>
      </c>
      <c r="L96" s="15" t="str">
        <f>VLOOKUP(A96,'[1]FritsJurgens 2026.01 Standard'!$A:$M,13,0)</f>
        <v>83021000</v>
      </c>
      <c r="M96" s="21">
        <f>VLOOKUP(A96,'[1]FritsJurgens 2026.01 Standard'!$A:$N,14,0)</f>
        <v>2.2149999999999999</v>
      </c>
      <c r="N96" s="15"/>
      <c r="O96" s="44"/>
      <c r="P96" s="17" t="s">
        <v>401</v>
      </c>
      <c r="Q96" s="17" t="s">
        <v>63</v>
      </c>
      <c r="R96" s="17" t="str">
        <f>VLOOKUP(A96,'[1]FritsJurgens 2026.01 Standard'!$A:$Q,17,0)</f>
        <v>BP.Fx.70.G.X.XX</v>
      </c>
      <c r="S96" s="1" t="str">
        <f>VLOOKUP(A96,'[1]FritsJurgens 2026.01 Standard'!$A:$R,18,0)</f>
        <v>TP.X.TP-R.G.X.WT</v>
      </c>
      <c r="T96" s="17" t="str">
        <f>VLOOKUP(A96,'[1]FritsJurgens 2026.01 Standard'!$A:$S,19,0)</f>
        <v>MT.1Fx.Mount</v>
      </c>
      <c r="U96" s="17" t="str">
        <f>VLOOKUP(A96,'[1]FritsJurgens 2026.01 Standard'!$A:$T,20,0)</f>
        <v>FP.M.X.X.SX.BK</v>
      </c>
      <c r="V96" s="17" t="str">
        <f>VLOOKUP(A96,'[1]FritsJurgens 2026.01 Standard'!$A:$U,21,0)</f>
        <v>CP.X.X.G.N.SS</v>
      </c>
      <c r="W96" s="17" t="str">
        <f>VLOOKUP(A96,'[1]FritsJurgens 2026.01 Standard'!$A:$W,23,0)</f>
        <v>FJ.Box.ST</v>
      </c>
      <c r="X96" s="17" t="str">
        <f>VLOOKUP(A96,'[1]FritsJurgens 2026.01 Standard'!$A:$X,24,0)</f>
        <v>FJ.Box.SL</v>
      </c>
      <c r="Y96" s="17" t="str">
        <f>VLOOKUP(A96,'[1]FritsJurgens 2026.01 Standard'!$A:$V,22,0)</f>
        <v>FJ.IN.Fx.EN.2024</v>
      </c>
      <c r="AA96" s="1" t="str">
        <f>VLOOKUP(A96,'[1]FritsJurgens 2026.01 Standard'!$A:$B,2,0)</f>
        <v>ST.Fx.TP-R.G.SX.BK-WT</v>
      </c>
    </row>
    <row r="97" spans="1:27" ht="14.25" customHeight="1" x14ac:dyDescent="0.25">
      <c r="A97" s="57">
        <v>8720681606439</v>
      </c>
      <c r="B97" s="15" t="s">
        <v>753</v>
      </c>
      <c r="C97" s="16" t="s">
        <v>1209</v>
      </c>
      <c r="D97" s="42">
        <v>909.75</v>
      </c>
      <c r="E97" s="30">
        <f>D97*0.85</f>
        <v>773.28750000000002</v>
      </c>
      <c r="F97" s="30">
        <f>D97*0.8</f>
        <v>727.80000000000007</v>
      </c>
      <c r="G97" s="17" t="s">
        <v>395</v>
      </c>
      <c r="H97" s="18">
        <f>VLOOKUP(A97,'[1]FritsJurgens 2026.01 Standard'!$A:$E,5,0)</f>
        <v>4.3419999999999996</v>
      </c>
      <c r="I97" s="19">
        <f>VLOOKUP(A97,'[1]FritsJurgens 2026.01 Standard'!$A:$G,7,0)</f>
        <v>13.4</v>
      </c>
      <c r="J97" s="19">
        <f>VLOOKUP(A97,'[1]FritsJurgens 2026.01 Standard'!$A:$H,8,0)</f>
        <v>21.8</v>
      </c>
      <c r="K97" s="20">
        <f>VLOOKUP(A97,'[1]FritsJurgens 2026.01 Standard'!$A:$I,9,0)</f>
        <v>35</v>
      </c>
      <c r="L97" s="15" t="str">
        <f>VLOOKUP(A97,'[1]FritsJurgens 2026.01 Standard'!$A:$M,13,0)</f>
        <v>83021000</v>
      </c>
      <c r="M97" s="21">
        <f>VLOOKUP(A97,'[1]FritsJurgens 2026.01 Standard'!$A:$N,14,0)</f>
        <v>2.2149999999999999</v>
      </c>
      <c r="N97" s="15"/>
      <c r="O97" s="44"/>
      <c r="P97" s="17" t="s">
        <v>401</v>
      </c>
      <c r="Q97" s="17" t="s">
        <v>63</v>
      </c>
      <c r="R97" s="17" t="str">
        <f>VLOOKUP(A97,'[1]FritsJurgens 2026.01 Standard'!$A:$Q,17,0)</f>
        <v>BP.Fx.70.G.X.XX</v>
      </c>
      <c r="S97" s="1" t="str">
        <f>VLOOKUP(A97,'[1]FritsJurgens 2026.01 Standard'!$A:$R,18,0)</f>
        <v>TP.X.TP-R.G.X.WT</v>
      </c>
      <c r="T97" s="17" t="str">
        <f>VLOOKUP(A97,'[1]FritsJurgens 2026.01 Standard'!$A:$S,19,0)</f>
        <v>MT.1Fx.Mount</v>
      </c>
      <c r="U97" s="17" t="str">
        <f>VLOOKUP(A97,'[1]FritsJurgens 2026.01 Standard'!$A:$T,20,0)</f>
        <v>FP.M.X.X.SX.SS</v>
      </c>
      <c r="V97" s="17" t="str">
        <f>VLOOKUP(A97,'[1]FritsJurgens 2026.01 Standard'!$A:$U,21,0)</f>
        <v>CP.X.X.G.N.SS</v>
      </c>
      <c r="W97" s="17" t="str">
        <f>VLOOKUP(A97,'[1]FritsJurgens 2026.01 Standard'!$A:$W,23,0)</f>
        <v>FJ.Box.ST</v>
      </c>
      <c r="X97" s="17" t="str">
        <f>VLOOKUP(A97,'[1]FritsJurgens 2026.01 Standard'!$A:$X,24,0)</f>
        <v>FJ.Box.SL</v>
      </c>
      <c r="Y97" s="17" t="str">
        <f>VLOOKUP(A97,'[1]FritsJurgens 2026.01 Standard'!$A:$V,22,0)</f>
        <v>FJ.IN.Fx.EN.2024</v>
      </c>
      <c r="AA97" s="1" t="str">
        <f>VLOOKUP(A97,'[1]FritsJurgens 2026.01 Standard'!$A:$B,2,0)</f>
        <v>ST.Fx.TP-R.G.SX.SS-WT</v>
      </c>
    </row>
    <row r="98" spans="1:27" ht="14.25" customHeight="1" x14ac:dyDescent="0.25">
      <c r="A98" s="57">
        <v>8720681606354</v>
      </c>
      <c r="B98" s="15" t="s">
        <v>754</v>
      </c>
      <c r="C98" s="16" t="s">
        <v>1216</v>
      </c>
      <c r="D98" s="42">
        <v>909.75</v>
      </c>
      <c r="E98" s="30">
        <f>D98*0.85</f>
        <v>773.28750000000002</v>
      </c>
      <c r="F98" s="30">
        <f>D98*0.8</f>
        <v>727.80000000000007</v>
      </c>
      <c r="G98" s="17" t="s">
        <v>395</v>
      </c>
      <c r="H98" s="18">
        <f>VLOOKUP(A98,'[1]FritsJurgens 2026.01 Standard'!$A:$E,5,0)</f>
        <v>4.3419999999999996</v>
      </c>
      <c r="I98" s="19">
        <f>VLOOKUP(A98,'[1]FritsJurgens 2026.01 Standard'!$A:$G,7,0)</f>
        <v>13.4</v>
      </c>
      <c r="J98" s="19">
        <f>VLOOKUP(A98,'[1]FritsJurgens 2026.01 Standard'!$A:$H,8,0)</f>
        <v>21.8</v>
      </c>
      <c r="K98" s="20">
        <f>VLOOKUP(A98,'[1]FritsJurgens 2026.01 Standard'!$A:$I,9,0)</f>
        <v>35</v>
      </c>
      <c r="L98" s="15" t="str">
        <f>VLOOKUP(A98,'[1]FritsJurgens 2026.01 Standard'!$A:$M,13,0)</f>
        <v>83021000</v>
      </c>
      <c r="M98" s="21">
        <f>VLOOKUP(A98,'[1]FritsJurgens 2026.01 Standard'!$A:$N,14,0)</f>
        <v>2.2149999999999999</v>
      </c>
      <c r="N98" s="15"/>
      <c r="O98" s="44"/>
      <c r="P98" s="17" t="s">
        <v>401</v>
      </c>
      <c r="Q98" s="17" t="s">
        <v>63</v>
      </c>
      <c r="R98" s="17" t="str">
        <f>VLOOKUP(A98,'[1]FritsJurgens 2026.01 Standard'!$A:$Q,17,0)</f>
        <v>BP.Fx.70.G.X.XX</v>
      </c>
      <c r="S98" s="1" t="str">
        <f>VLOOKUP(A98,'[1]FritsJurgens 2026.01 Standard'!$A:$R,18,0)</f>
        <v>TP.X.TP-R.G.X.SS</v>
      </c>
      <c r="T98" s="17" t="str">
        <f>VLOOKUP(A98,'[1]FritsJurgens 2026.01 Standard'!$A:$S,19,0)</f>
        <v>MT.1Fx.Mount</v>
      </c>
      <c r="U98" s="17" t="str">
        <f>VLOOKUP(A98,'[1]FritsJurgens 2026.01 Standard'!$A:$T,20,0)</f>
        <v>FP.M.X.X.SX.BK</v>
      </c>
      <c r="V98" s="17" t="str">
        <f>VLOOKUP(A98,'[1]FritsJurgens 2026.01 Standard'!$A:$U,21,0)</f>
        <v>CP.X.X.G.N.SS</v>
      </c>
      <c r="W98" s="17" t="str">
        <f>VLOOKUP(A98,'[1]FritsJurgens 2026.01 Standard'!$A:$W,23,0)</f>
        <v>FJ.Box.ST</v>
      </c>
      <c r="X98" s="17" t="str">
        <f>VLOOKUP(A98,'[1]FritsJurgens 2026.01 Standard'!$A:$X,24,0)</f>
        <v>FJ.Box.SL</v>
      </c>
      <c r="Y98" s="17" t="str">
        <f>VLOOKUP(A98,'[1]FritsJurgens 2026.01 Standard'!$A:$V,22,0)</f>
        <v>FJ.IN.Fx.EN.2024</v>
      </c>
      <c r="AA98" s="1" t="str">
        <f>VLOOKUP(A98,'[1]FritsJurgens 2026.01 Standard'!$A:$B,2,0)</f>
        <v>ST.Fx.TP-R.G.SX.BK-SS</v>
      </c>
    </row>
    <row r="99" spans="1:27" ht="14.25" customHeight="1" x14ac:dyDescent="0.25">
      <c r="A99" s="57">
        <v>8720681606323</v>
      </c>
      <c r="B99" s="15" t="s">
        <v>755</v>
      </c>
      <c r="C99" s="16" t="s">
        <v>1225</v>
      </c>
      <c r="D99" s="42">
        <v>909.75</v>
      </c>
      <c r="E99" s="30">
        <f>D99*0.85</f>
        <v>773.28750000000002</v>
      </c>
      <c r="F99" s="30">
        <f>D99*0.8</f>
        <v>727.80000000000007</v>
      </c>
      <c r="G99" s="17" t="s">
        <v>395</v>
      </c>
      <c r="H99" s="18">
        <f>VLOOKUP(A99,'[1]FritsJurgens 2026.01 Standard'!$A:$E,5,0)</f>
        <v>4.3419999999999996</v>
      </c>
      <c r="I99" s="19">
        <f>VLOOKUP(A99,'[1]FritsJurgens 2026.01 Standard'!$A:$G,7,0)</f>
        <v>13.4</v>
      </c>
      <c r="J99" s="19">
        <f>VLOOKUP(A99,'[1]FritsJurgens 2026.01 Standard'!$A:$H,8,0)</f>
        <v>21.8</v>
      </c>
      <c r="K99" s="20">
        <f>VLOOKUP(A99,'[1]FritsJurgens 2026.01 Standard'!$A:$I,9,0)</f>
        <v>35</v>
      </c>
      <c r="L99" s="15" t="str">
        <f>VLOOKUP(A99,'[1]FritsJurgens 2026.01 Standard'!$A:$M,13,0)</f>
        <v>83021000</v>
      </c>
      <c r="M99" s="21">
        <f>VLOOKUP(A99,'[1]FritsJurgens 2026.01 Standard'!$A:$N,14,0)</f>
        <v>2.2149999999999999</v>
      </c>
      <c r="N99" s="15"/>
      <c r="O99" s="44"/>
      <c r="P99" s="17" t="s">
        <v>401</v>
      </c>
      <c r="Q99" s="17" t="s">
        <v>63</v>
      </c>
      <c r="R99" s="17" t="str">
        <f>VLOOKUP(A99,'[1]FritsJurgens 2026.01 Standard'!$A:$Q,17,0)</f>
        <v>BP.Fx.70.G.X.XX</v>
      </c>
      <c r="S99" s="1" t="str">
        <f>VLOOKUP(A99,'[1]FritsJurgens 2026.01 Standard'!$A:$R,18,0)</f>
        <v>TP.X.TP-R.G.X.BK</v>
      </c>
      <c r="T99" s="17" t="str">
        <f>VLOOKUP(A99,'[1]FritsJurgens 2026.01 Standard'!$A:$S,19,0)</f>
        <v>MT.1Fx.Mount</v>
      </c>
      <c r="U99" s="17" t="str">
        <f>VLOOKUP(A99,'[1]FritsJurgens 2026.01 Standard'!$A:$T,20,0)</f>
        <v>FP.M.X.X.SX.SS</v>
      </c>
      <c r="V99" s="17" t="str">
        <f>VLOOKUP(A99,'[1]FritsJurgens 2026.01 Standard'!$A:$U,21,0)</f>
        <v>CP.X.X.G.N.SS</v>
      </c>
      <c r="W99" s="17" t="str">
        <f>VLOOKUP(A99,'[1]FritsJurgens 2026.01 Standard'!$A:$W,23,0)</f>
        <v>FJ.Box.ST</v>
      </c>
      <c r="X99" s="17" t="str">
        <f>VLOOKUP(A99,'[1]FritsJurgens 2026.01 Standard'!$A:$X,24,0)</f>
        <v>FJ.Box.SL</v>
      </c>
      <c r="Y99" s="17" t="str">
        <f>VLOOKUP(A99,'[1]FritsJurgens 2026.01 Standard'!$A:$V,22,0)</f>
        <v>FJ.IN.Fx.EN.2024</v>
      </c>
      <c r="AA99" s="1" t="str">
        <f>VLOOKUP(A99,'[1]FritsJurgens 2026.01 Standard'!$A:$B,2,0)</f>
        <v>ST.Fx.TP-R.G.SX.SS-BK</v>
      </c>
    </row>
    <row r="100" spans="1:27" ht="14.25" customHeight="1" x14ac:dyDescent="0.25">
      <c r="A100" s="57">
        <v>8720681606163</v>
      </c>
      <c r="B100" s="15" t="s">
        <v>756</v>
      </c>
      <c r="C100" s="16" t="s">
        <v>1217</v>
      </c>
      <c r="D100" s="42">
        <v>909.75</v>
      </c>
      <c r="E100" s="30">
        <f>D100*0.85</f>
        <v>773.28750000000002</v>
      </c>
      <c r="F100" s="30">
        <f>D100*0.8</f>
        <v>727.80000000000007</v>
      </c>
      <c r="G100" s="17" t="s">
        <v>395</v>
      </c>
      <c r="H100" s="18">
        <f>VLOOKUP(A100,'[1]FritsJurgens 2026.01 Standard'!$A:$E,5,0)</f>
        <v>4.3419999999999996</v>
      </c>
      <c r="I100" s="19">
        <f>VLOOKUP(A100,'[1]FritsJurgens 2026.01 Standard'!$A:$G,7,0)</f>
        <v>13.4</v>
      </c>
      <c r="J100" s="19">
        <f>VLOOKUP(A100,'[1]FritsJurgens 2026.01 Standard'!$A:$H,8,0)</f>
        <v>21.8</v>
      </c>
      <c r="K100" s="20">
        <f>VLOOKUP(A100,'[1]FritsJurgens 2026.01 Standard'!$A:$I,9,0)</f>
        <v>35</v>
      </c>
      <c r="L100" s="15" t="str">
        <f>VLOOKUP(A100,'[1]FritsJurgens 2026.01 Standard'!$A:$M,13,0)</f>
        <v>83021000</v>
      </c>
      <c r="M100" s="21">
        <f>VLOOKUP(A100,'[1]FritsJurgens 2026.01 Standard'!$A:$N,14,0)</f>
        <v>2.2149999999999999</v>
      </c>
      <c r="N100" s="15"/>
      <c r="O100" s="44"/>
      <c r="P100" s="17" t="s">
        <v>401</v>
      </c>
      <c r="Q100" s="17" t="s">
        <v>63</v>
      </c>
      <c r="R100" s="17" t="str">
        <f>VLOOKUP(A100,'[1]FritsJurgens 2026.01 Standard'!$A:$Q,17,0)</f>
        <v>BP.Fx.70.G.X.XX</v>
      </c>
      <c r="S100" s="1" t="str">
        <f>VLOOKUP(A100,'[1]FritsJurgens 2026.01 Standard'!$A:$R,18,0)</f>
        <v>TP.X.TP-R.G.X.SS</v>
      </c>
      <c r="T100" s="17" t="str">
        <f>VLOOKUP(A100,'[1]FritsJurgens 2026.01 Standard'!$A:$S,19,0)</f>
        <v>MT.1Fx.Mount</v>
      </c>
      <c r="U100" s="17" t="str">
        <f>VLOOKUP(A100,'[1]FritsJurgens 2026.01 Standard'!$A:$T,20,0)</f>
        <v>FP.M.X.X.SX.SS</v>
      </c>
      <c r="V100" s="17" t="str">
        <f>VLOOKUP(A100,'[1]FritsJurgens 2026.01 Standard'!$A:$U,21,0)</f>
        <v>CP.X.X.G.N.SS</v>
      </c>
      <c r="W100" s="17" t="str">
        <f>VLOOKUP(A100,'[1]FritsJurgens 2026.01 Standard'!$A:$W,23,0)</f>
        <v>FJ.Box.ST</v>
      </c>
      <c r="X100" s="17" t="str">
        <f>VLOOKUP(A100,'[1]FritsJurgens 2026.01 Standard'!$A:$X,24,0)</f>
        <v>FJ.Box.SL</v>
      </c>
      <c r="Y100" s="17" t="str">
        <f>VLOOKUP(A100,'[1]FritsJurgens 2026.01 Standard'!$A:$V,22,0)</f>
        <v>FJ.IN.Fx.EN.2024</v>
      </c>
      <c r="AA100" s="1" t="str">
        <f>VLOOKUP(A100,'[1]FritsJurgens 2026.01 Standard'!$A:$B,2,0)</f>
        <v>ST.Fx.TP-R.G.SX.SS</v>
      </c>
    </row>
    <row r="101" spans="1:27" ht="14.25" customHeight="1" x14ac:dyDescent="0.25">
      <c r="A101" s="57">
        <v>8720681608105</v>
      </c>
      <c r="B101" s="15" t="s">
        <v>757</v>
      </c>
      <c r="C101" s="16" t="s">
        <v>1210</v>
      </c>
      <c r="D101" s="42">
        <v>1000.75</v>
      </c>
      <c r="E101" s="30">
        <f>D101*0.85</f>
        <v>850.63749999999993</v>
      </c>
      <c r="F101" s="30">
        <f>D101*0.8</f>
        <v>800.6</v>
      </c>
      <c r="G101" s="17" t="s">
        <v>395</v>
      </c>
      <c r="H101" s="18">
        <f>VLOOKUP(A101,'[1]FritsJurgens 2026.01 Standard'!$A:$E,5,0)</f>
        <v>4.1550000000000002</v>
      </c>
      <c r="I101" s="19">
        <f>VLOOKUP(A101,'[1]FritsJurgens 2026.01 Standard'!$A:$G,7,0)</f>
        <v>13.4</v>
      </c>
      <c r="J101" s="19">
        <f>VLOOKUP(A101,'[1]FritsJurgens 2026.01 Standard'!$A:$H,8,0)</f>
        <v>21.8</v>
      </c>
      <c r="K101" s="20">
        <f>VLOOKUP(A101,'[1]FritsJurgens 2026.01 Standard'!$A:$I,9,0)</f>
        <v>35</v>
      </c>
      <c r="L101" s="15" t="str">
        <f>VLOOKUP(A101,'[1]FritsJurgens 2026.01 Standard'!$A:$M,13,0)</f>
        <v>83021000</v>
      </c>
      <c r="M101" s="21">
        <f>VLOOKUP(A101,'[1]FritsJurgens 2026.01 Standard'!$A:$N,14,0)</f>
        <v>2.194</v>
      </c>
      <c r="N101" s="15"/>
      <c r="O101" s="44"/>
      <c r="P101" s="17" t="s">
        <v>401</v>
      </c>
      <c r="Q101" s="17" t="s">
        <v>63</v>
      </c>
      <c r="R101" s="17" t="str">
        <f>VLOOKUP(A101,'[1]FritsJurgens 2026.01 Standard'!$A:$Q,17,0)</f>
        <v>BP.Fx.70.G.X.XX</v>
      </c>
      <c r="S101" s="1" t="str">
        <f>VLOOKUP(A101,'[1]FritsJurgens 2026.01 Standard'!$A:$R,18,0)</f>
        <v>TP.X.TP-R.G.X.WT</v>
      </c>
      <c r="T101" s="17" t="str">
        <f>VLOOKUP(A101,'[1]FritsJurgens 2026.01 Standard'!$A:$S,19,0)</f>
        <v>MT.1Fx.Mount</v>
      </c>
      <c r="U101" s="17" t="str">
        <f>VLOOKUP(A101,'[1]FritsJurgens 2026.01 Standard'!$A:$T,20,0)</f>
        <v>FP.M.X.X.FR.SS</v>
      </c>
      <c r="V101" s="17" t="str">
        <f>VLOOKUP(A101,'[1]FritsJurgens 2026.01 Standard'!$A:$U,21,0)</f>
        <v>CP.X.X.G.N.SS</v>
      </c>
      <c r="W101" s="17" t="str">
        <f>VLOOKUP(A101,'[1]FritsJurgens 2026.01 Standard'!$A:$W,23,0)</f>
        <v>FJ.Box.ST</v>
      </c>
      <c r="X101" s="17" t="str">
        <f>VLOOKUP(A101,'[1]FritsJurgens 2026.01 Standard'!$A:$X,24,0)</f>
        <v>FJ.Box.SL</v>
      </c>
      <c r="Y101" s="17" t="str">
        <f>VLOOKUP(A101,'[1]FritsJurgens 2026.01 Standard'!$A:$V,22,0)</f>
        <v>FJ.IN.ST.32pg</v>
      </c>
      <c r="AA101" s="1" t="str">
        <f>VLOOKUP(A101,'[1]FritsJurgens 2026.01 Standard'!$A:$B,2,0)</f>
        <v>ST.Fx.TP-R.G.FR.SS-WT</v>
      </c>
    </row>
    <row r="102" spans="1:27" ht="14.25" customHeight="1" x14ac:dyDescent="0.25">
      <c r="A102" s="57">
        <v>8720681608075</v>
      </c>
      <c r="B102" s="15" t="s">
        <v>758</v>
      </c>
      <c r="C102" s="16" t="s">
        <v>1226</v>
      </c>
      <c r="D102" s="42">
        <v>1000.75</v>
      </c>
      <c r="E102" s="30">
        <f>D102*0.85</f>
        <v>850.63749999999993</v>
      </c>
      <c r="F102" s="30">
        <f>D102*0.8</f>
        <v>800.6</v>
      </c>
      <c r="G102" s="17" t="s">
        <v>395</v>
      </c>
      <c r="H102" s="18">
        <f>VLOOKUP(A102,'[1]FritsJurgens 2026.01 Standard'!$A:$E,5,0)</f>
        <v>4.1550000000000002</v>
      </c>
      <c r="I102" s="19">
        <f>VLOOKUP(A102,'[1]FritsJurgens 2026.01 Standard'!$A:$G,7,0)</f>
        <v>13.4</v>
      </c>
      <c r="J102" s="19">
        <f>VLOOKUP(A102,'[1]FritsJurgens 2026.01 Standard'!$A:$H,8,0)</f>
        <v>21.8</v>
      </c>
      <c r="K102" s="20">
        <f>VLOOKUP(A102,'[1]FritsJurgens 2026.01 Standard'!$A:$I,9,0)</f>
        <v>35</v>
      </c>
      <c r="L102" s="15" t="str">
        <f>VLOOKUP(A102,'[1]FritsJurgens 2026.01 Standard'!$A:$M,13,0)</f>
        <v>83021000</v>
      </c>
      <c r="M102" s="21">
        <f>VLOOKUP(A102,'[1]FritsJurgens 2026.01 Standard'!$A:$N,14,0)</f>
        <v>2.194</v>
      </c>
      <c r="N102" s="15"/>
      <c r="O102" s="44"/>
      <c r="P102" s="17" t="s">
        <v>401</v>
      </c>
      <c r="Q102" s="17" t="s">
        <v>63</v>
      </c>
      <c r="R102" s="17" t="str">
        <f>VLOOKUP(A102,'[1]FritsJurgens 2026.01 Standard'!$A:$Q,17,0)</f>
        <v>BP.Fx.70.G.X.XX</v>
      </c>
      <c r="S102" s="1" t="str">
        <f>VLOOKUP(A102,'[1]FritsJurgens 2026.01 Standard'!$A:$R,18,0)</f>
        <v>TP.X.TP-R.G.X.BK</v>
      </c>
      <c r="T102" s="17" t="str">
        <f>VLOOKUP(A102,'[1]FritsJurgens 2026.01 Standard'!$A:$S,19,0)</f>
        <v>MT.1Fx.Mount</v>
      </c>
      <c r="U102" s="17" t="str">
        <f>VLOOKUP(A102,'[1]FritsJurgens 2026.01 Standard'!$A:$T,20,0)</f>
        <v>FP.M.X.X.FR.SS</v>
      </c>
      <c r="V102" s="17" t="str">
        <f>VLOOKUP(A102,'[1]FritsJurgens 2026.01 Standard'!$A:$U,21,0)</f>
        <v>CP.X.X.G.N.SS</v>
      </c>
      <c r="W102" s="17" t="str">
        <f>VLOOKUP(A102,'[1]FritsJurgens 2026.01 Standard'!$A:$W,23,0)</f>
        <v>FJ.Box.ST</v>
      </c>
      <c r="X102" s="17" t="str">
        <f>VLOOKUP(A102,'[1]FritsJurgens 2026.01 Standard'!$A:$X,24,0)</f>
        <v>FJ.Box.SL</v>
      </c>
      <c r="Y102" s="17" t="str">
        <f>VLOOKUP(A102,'[1]FritsJurgens 2026.01 Standard'!$A:$V,22,0)</f>
        <v>FJ.IN.ST.32pg</v>
      </c>
      <c r="AA102" s="1" t="str">
        <f>VLOOKUP(A102,'[1]FritsJurgens 2026.01 Standard'!$A:$B,2,0)</f>
        <v>ST.Fx.TP-R.G.FR.SS-BK</v>
      </c>
    </row>
    <row r="103" spans="1:27" ht="14.25" customHeight="1" x14ac:dyDescent="0.25">
      <c r="A103" s="57">
        <v>8720681608006</v>
      </c>
      <c r="B103" s="15" t="s">
        <v>759</v>
      </c>
      <c r="C103" s="16" t="s">
        <v>1218</v>
      </c>
      <c r="D103" s="42">
        <v>1000.75</v>
      </c>
      <c r="E103" s="30">
        <f>D103*0.85</f>
        <v>850.63749999999993</v>
      </c>
      <c r="F103" s="30">
        <f>D103*0.8</f>
        <v>800.6</v>
      </c>
      <c r="G103" s="17" t="s">
        <v>395</v>
      </c>
      <c r="H103" s="18">
        <f>VLOOKUP(A103,'[1]FritsJurgens 2026.01 Standard'!$A:$E,5,0)</f>
        <v>4.1550000000000002</v>
      </c>
      <c r="I103" s="19">
        <f>VLOOKUP(A103,'[1]FritsJurgens 2026.01 Standard'!$A:$G,7,0)</f>
        <v>13.4</v>
      </c>
      <c r="J103" s="19">
        <f>VLOOKUP(A103,'[1]FritsJurgens 2026.01 Standard'!$A:$H,8,0)</f>
        <v>21.8</v>
      </c>
      <c r="K103" s="20">
        <f>VLOOKUP(A103,'[1]FritsJurgens 2026.01 Standard'!$A:$I,9,0)</f>
        <v>35</v>
      </c>
      <c r="L103" s="15" t="str">
        <f>VLOOKUP(A103,'[1]FritsJurgens 2026.01 Standard'!$A:$M,13,0)</f>
        <v>83021000</v>
      </c>
      <c r="M103" s="21">
        <f>VLOOKUP(A103,'[1]FritsJurgens 2026.01 Standard'!$A:$N,14,0)</f>
        <v>2.194</v>
      </c>
      <c r="N103" s="15"/>
      <c r="O103" s="44"/>
      <c r="P103" s="17" t="s">
        <v>401</v>
      </c>
      <c r="Q103" s="17" t="s">
        <v>63</v>
      </c>
      <c r="R103" s="17" t="str">
        <f>VLOOKUP(A103,'[1]FritsJurgens 2026.01 Standard'!$A:$Q,17,0)</f>
        <v>BP.Fx.70.G.X.XX</v>
      </c>
      <c r="S103" s="1" t="str">
        <f>VLOOKUP(A103,'[1]FritsJurgens 2026.01 Standard'!$A:$R,18,0)</f>
        <v>TP.X.TP-R.G.X.SS</v>
      </c>
      <c r="T103" s="17" t="str">
        <f>VLOOKUP(A103,'[1]FritsJurgens 2026.01 Standard'!$A:$S,19,0)</f>
        <v>MT.1Fx.Mount</v>
      </c>
      <c r="U103" s="17" t="str">
        <f>VLOOKUP(A103,'[1]FritsJurgens 2026.01 Standard'!$A:$T,20,0)</f>
        <v>FP.M.X.X.FR.SS</v>
      </c>
      <c r="V103" s="17" t="str">
        <f>VLOOKUP(A103,'[1]FritsJurgens 2026.01 Standard'!$A:$U,21,0)</f>
        <v>CP.X.X.G.N.SS</v>
      </c>
      <c r="W103" s="17" t="str">
        <f>VLOOKUP(A103,'[1]FritsJurgens 2026.01 Standard'!$A:$W,23,0)</f>
        <v>FJ.Box.ST</v>
      </c>
      <c r="X103" s="17" t="str">
        <f>VLOOKUP(A103,'[1]FritsJurgens 2026.01 Standard'!$A:$X,24,0)</f>
        <v>FJ.Box.SL</v>
      </c>
      <c r="Y103" s="17" t="str">
        <f>VLOOKUP(A103,'[1]FritsJurgens 2026.01 Standard'!$A:$V,22,0)</f>
        <v>FJ.IN.ST.32pg</v>
      </c>
      <c r="AA103" s="1" t="str">
        <f>VLOOKUP(A103,'[1]FritsJurgens 2026.01 Standard'!$A:$B,2,0)</f>
        <v>ST.Fx.TP-R.G.FR.SS</v>
      </c>
    </row>
    <row r="104" spans="1:27" ht="14.25" customHeight="1" x14ac:dyDescent="0.25">
      <c r="A104" s="57">
        <v>8720681608099</v>
      </c>
      <c r="B104" s="15" t="s">
        <v>760</v>
      </c>
      <c r="C104" s="16" t="s">
        <v>1211</v>
      </c>
      <c r="D104" s="42">
        <v>1000.75</v>
      </c>
      <c r="E104" s="30">
        <f>D104*0.85</f>
        <v>850.63749999999993</v>
      </c>
      <c r="F104" s="30">
        <f>D104*0.8</f>
        <v>800.6</v>
      </c>
      <c r="G104" s="17" t="s">
        <v>395</v>
      </c>
      <c r="H104" s="18">
        <f>VLOOKUP(A104,'[1]FritsJurgens 2026.01 Standard'!$A:$E,5,0)</f>
        <v>4.1580000000000004</v>
      </c>
      <c r="I104" s="19">
        <f>VLOOKUP(A104,'[1]FritsJurgens 2026.01 Standard'!$A:$G,7,0)</f>
        <v>13.4</v>
      </c>
      <c r="J104" s="19">
        <f>VLOOKUP(A104,'[1]FritsJurgens 2026.01 Standard'!$A:$H,8,0)</f>
        <v>21.8</v>
      </c>
      <c r="K104" s="20">
        <f>VLOOKUP(A104,'[1]FritsJurgens 2026.01 Standard'!$A:$I,9,0)</f>
        <v>35</v>
      </c>
      <c r="L104" s="15" t="str">
        <f>VLOOKUP(A104,'[1]FritsJurgens 2026.01 Standard'!$A:$M,13,0)</f>
        <v>83021000</v>
      </c>
      <c r="M104" s="21">
        <f>VLOOKUP(A104,'[1]FritsJurgens 2026.01 Standard'!$A:$N,14,0)</f>
        <v>2.1970000000000001</v>
      </c>
      <c r="N104" s="15"/>
      <c r="O104" s="44"/>
      <c r="P104" s="17" t="s">
        <v>401</v>
      </c>
      <c r="Q104" s="17" t="s">
        <v>63</v>
      </c>
      <c r="R104" s="17" t="str">
        <f>VLOOKUP(A104,'[1]FritsJurgens 2026.01 Standard'!$A:$Q,17,0)</f>
        <v>BP.Fx.70.G.X.XX</v>
      </c>
      <c r="S104" s="1" t="str">
        <f>VLOOKUP(A104,'[1]FritsJurgens 2026.01 Standard'!$A:$R,18,0)</f>
        <v>TP.X.TP-R.G.X.WT</v>
      </c>
      <c r="T104" s="17" t="str">
        <f>VLOOKUP(A104,'[1]FritsJurgens 2026.01 Standard'!$A:$S,19,0)</f>
        <v>MT.1Fx.Mount</v>
      </c>
      <c r="U104" s="17" t="str">
        <f>VLOOKUP(A104,'[1]FritsJurgens 2026.01 Standard'!$A:$T,20,0)</f>
        <v>FP.M.X.X.FS.SS</v>
      </c>
      <c r="V104" s="17" t="str">
        <f>VLOOKUP(A104,'[1]FritsJurgens 2026.01 Standard'!$A:$U,21,0)</f>
        <v>CP.X.X.G.N.SS</v>
      </c>
      <c r="W104" s="17" t="str">
        <f>VLOOKUP(A104,'[1]FritsJurgens 2026.01 Standard'!$A:$W,23,0)</f>
        <v>FJ.Box.ST</v>
      </c>
      <c r="X104" s="17" t="str">
        <f>VLOOKUP(A104,'[1]FritsJurgens 2026.01 Standard'!$A:$X,24,0)</f>
        <v>FJ.Box.SL</v>
      </c>
      <c r="Y104" s="17" t="str">
        <f>VLOOKUP(A104,'[1]FritsJurgens 2026.01 Standard'!$A:$V,22,0)</f>
        <v>FJ.IN.ST.32pg</v>
      </c>
      <c r="AA104" s="1" t="str">
        <f>VLOOKUP(A104,'[1]FritsJurgens 2026.01 Standard'!$A:$B,2,0)</f>
        <v>ST.Fx.TP-R.G.FS.SS-WT</v>
      </c>
    </row>
    <row r="105" spans="1:27" ht="14.25" customHeight="1" x14ac:dyDescent="0.25">
      <c r="A105" s="57">
        <v>8720681608068</v>
      </c>
      <c r="B105" s="15" t="s">
        <v>761</v>
      </c>
      <c r="C105" s="16" t="s">
        <v>1227</v>
      </c>
      <c r="D105" s="42">
        <v>1000.75</v>
      </c>
      <c r="E105" s="30">
        <f>D105*0.85</f>
        <v>850.63749999999993</v>
      </c>
      <c r="F105" s="30">
        <f>D105*0.8</f>
        <v>800.6</v>
      </c>
      <c r="G105" s="17" t="s">
        <v>395</v>
      </c>
      <c r="H105" s="18">
        <f>VLOOKUP(A105,'[1]FritsJurgens 2026.01 Standard'!$A:$E,5,0)</f>
        <v>4.1580000000000004</v>
      </c>
      <c r="I105" s="19">
        <f>VLOOKUP(A105,'[1]FritsJurgens 2026.01 Standard'!$A:$G,7,0)</f>
        <v>13.4</v>
      </c>
      <c r="J105" s="19">
        <f>VLOOKUP(A105,'[1]FritsJurgens 2026.01 Standard'!$A:$H,8,0)</f>
        <v>21.8</v>
      </c>
      <c r="K105" s="20">
        <f>VLOOKUP(A105,'[1]FritsJurgens 2026.01 Standard'!$A:$I,9,0)</f>
        <v>35</v>
      </c>
      <c r="L105" s="15" t="str">
        <f>VLOOKUP(A105,'[1]FritsJurgens 2026.01 Standard'!$A:$M,13,0)</f>
        <v>83021000</v>
      </c>
      <c r="M105" s="21">
        <f>VLOOKUP(A105,'[1]FritsJurgens 2026.01 Standard'!$A:$N,14,0)</f>
        <v>2.1970000000000001</v>
      </c>
      <c r="N105" s="15"/>
      <c r="O105" s="44"/>
      <c r="P105" s="17" t="s">
        <v>401</v>
      </c>
      <c r="Q105" s="17" t="s">
        <v>63</v>
      </c>
      <c r="R105" s="17" t="str">
        <f>VLOOKUP(A105,'[1]FritsJurgens 2026.01 Standard'!$A:$Q,17,0)</f>
        <v>BP.Fx.70.G.X.XX</v>
      </c>
      <c r="S105" s="1" t="str">
        <f>VLOOKUP(A105,'[1]FritsJurgens 2026.01 Standard'!$A:$R,18,0)</f>
        <v>TP.X.TP-R.G.X.BK</v>
      </c>
      <c r="T105" s="17" t="str">
        <f>VLOOKUP(A105,'[1]FritsJurgens 2026.01 Standard'!$A:$S,19,0)</f>
        <v>MT.1Fx.Mount</v>
      </c>
      <c r="U105" s="17" t="str">
        <f>VLOOKUP(A105,'[1]FritsJurgens 2026.01 Standard'!$A:$T,20,0)</f>
        <v>FP.M.X.X.FS.SS</v>
      </c>
      <c r="V105" s="17" t="str">
        <f>VLOOKUP(A105,'[1]FritsJurgens 2026.01 Standard'!$A:$U,21,0)</f>
        <v>CP.X.X.G.N.SS</v>
      </c>
      <c r="W105" s="17" t="str">
        <f>VLOOKUP(A105,'[1]FritsJurgens 2026.01 Standard'!$A:$W,23,0)</f>
        <v>FJ.Box.ST</v>
      </c>
      <c r="X105" s="17" t="str">
        <f>VLOOKUP(A105,'[1]FritsJurgens 2026.01 Standard'!$A:$X,24,0)</f>
        <v>FJ.Box.SL</v>
      </c>
      <c r="Y105" s="17" t="str">
        <f>VLOOKUP(A105,'[1]FritsJurgens 2026.01 Standard'!$A:$V,22,0)</f>
        <v>FJ.IN.ST.32pg</v>
      </c>
      <c r="AA105" s="1" t="str">
        <f>VLOOKUP(A105,'[1]FritsJurgens 2026.01 Standard'!$A:$B,2,0)</f>
        <v>ST.Fx.TP-R.G.FS.SS-BK</v>
      </c>
    </row>
    <row r="106" spans="1:27" ht="14.25" customHeight="1" x14ac:dyDescent="0.25">
      <c r="A106" s="57">
        <v>8720681607986</v>
      </c>
      <c r="B106" s="15" t="s">
        <v>762</v>
      </c>
      <c r="C106" s="16" t="s">
        <v>1219</v>
      </c>
      <c r="D106" s="42">
        <v>1000.75</v>
      </c>
      <c r="E106" s="30">
        <f>D106*0.85</f>
        <v>850.63749999999993</v>
      </c>
      <c r="F106" s="30">
        <f>D106*0.8</f>
        <v>800.6</v>
      </c>
      <c r="G106" s="17" t="s">
        <v>395</v>
      </c>
      <c r="H106" s="18">
        <f>VLOOKUP(A106,'[1]FritsJurgens 2026.01 Standard'!$A:$E,5,0)</f>
        <v>4.1580000000000004</v>
      </c>
      <c r="I106" s="19">
        <f>VLOOKUP(A106,'[1]FritsJurgens 2026.01 Standard'!$A:$G,7,0)</f>
        <v>13.4</v>
      </c>
      <c r="J106" s="19">
        <f>VLOOKUP(A106,'[1]FritsJurgens 2026.01 Standard'!$A:$H,8,0)</f>
        <v>21.8</v>
      </c>
      <c r="K106" s="20">
        <f>VLOOKUP(A106,'[1]FritsJurgens 2026.01 Standard'!$A:$I,9,0)</f>
        <v>35</v>
      </c>
      <c r="L106" s="15" t="str">
        <f>VLOOKUP(A106,'[1]FritsJurgens 2026.01 Standard'!$A:$M,13,0)</f>
        <v>83021000</v>
      </c>
      <c r="M106" s="21">
        <f>VLOOKUP(A106,'[1]FritsJurgens 2026.01 Standard'!$A:$N,14,0)</f>
        <v>2.1970000000000001</v>
      </c>
      <c r="N106" s="15"/>
      <c r="O106" s="44"/>
      <c r="P106" s="17" t="s">
        <v>401</v>
      </c>
      <c r="Q106" s="17" t="s">
        <v>63</v>
      </c>
      <c r="R106" s="17" t="str">
        <f>VLOOKUP(A106,'[1]FritsJurgens 2026.01 Standard'!$A:$Q,17,0)</f>
        <v>BP.Fx.70.G.X.XX</v>
      </c>
      <c r="S106" s="1" t="str">
        <f>VLOOKUP(A106,'[1]FritsJurgens 2026.01 Standard'!$A:$R,18,0)</f>
        <v>TP.X.TP-R.G.X.SS</v>
      </c>
      <c r="T106" s="17" t="str">
        <f>VLOOKUP(A106,'[1]FritsJurgens 2026.01 Standard'!$A:$S,19,0)</f>
        <v>MT.1Fx.Mount</v>
      </c>
      <c r="U106" s="17" t="str">
        <f>VLOOKUP(A106,'[1]FritsJurgens 2026.01 Standard'!$A:$T,20,0)</f>
        <v>FP.M.X.X.FS.SS</v>
      </c>
      <c r="V106" s="17" t="str">
        <f>VLOOKUP(A106,'[1]FritsJurgens 2026.01 Standard'!$A:$U,21,0)</f>
        <v>CP.X.X.G.N.SS</v>
      </c>
      <c r="W106" s="17" t="str">
        <f>VLOOKUP(A106,'[1]FritsJurgens 2026.01 Standard'!$A:$W,23,0)</f>
        <v>FJ.Box.ST</v>
      </c>
      <c r="X106" s="17" t="str">
        <f>VLOOKUP(A106,'[1]FritsJurgens 2026.01 Standard'!$A:$X,24,0)</f>
        <v>FJ.Box.SL</v>
      </c>
      <c r="Y106" s="17" t="str">
        <f>VLOOKUP(A106,'[1]FritsJurgens 2026.01 Standard'!$A:$V,22,0)</f>
        <v>FJ.IN.ST.32pg</v>
      </c>
      <c r="AA106" s="1" t="str">
        <f>VLOOKUP(A106,'[1]FritsJurgens 2026.01 Standard'!$A:$B,2,0)</f>
        <v>ST.Fx.TP-R.G.FS.SS</v>
      </c>
    </row>
    <row r="107" spans="1:27" ht="14.25" customHeight="1" x14ac:dyDescent="0.25">
      <c r="A107" s="57">
        <v>8720681619644</v>
      </c>
      <c r="B107" s="15" t="s">
        <v>734</v>
      </c>
      <c r="C107" s="16" t="s">
        <v>788</v>
      </c>
      <c r="D107" s="42">
        <v>898.9</v>
      </c>
      <c r="E107" s="30">
        <f>D107*0.85</f>
        <v>764.06499999999994</v>
      </c>
      <c r="F107" s="30">
        <f>D107*0.8</f>
        <v>719.12</v>
      </c>
      <c r="G107" s="17" t="s">
        <v>395</v>
      </c>
      <c r="H107" s="18">
        <v>3.758</v>
      </c>
      <c r="I107" s="19">
        <v>13.4</v>
      </c>
      <c r="J107" s="19">
        <v>21.8</v>
      </c>
      <c r="K107" s="20">
        <v>35</v>
      </c>
      <c r="L107" s="15" t="s">
        <v>4</v>
      </c>
      <c r="M107" s="21">
        <v>2.1659999999999999</v>
      </c>
      <c r="N107" s="15"/>
      <c r="O107" s="44"/>
      <c r="P107" s="17"/>
      <c r="Q107" s="17" t="s">
        <v>63</v>
      </c>
      <c r="R107" s="17" t="s">
        <v>433</v>
      </c>
      <c r="S107" s="17" t="s">
        <v>45</v>
      </c>
      <c r="T107" s="17" t="s">
        <v>435</v>
      </c>
      <c r="U107" s="17" t="s">
        <v>61</v>
      </c>
      <c r="V107" s="17" t="s">
        <v>50</v>
      </c>
      <c r="W107" s="17" t="s">
        <v>65</v>
      </c>
      <c r="X107" s="17" t="s">
        <v>66</v>
      </c>
      <c r="Y107" s="17" t="s">
        <v>702</v>
      </c>
      <c r="AA107" s="1" t="str">
        <f>VLOOKUP(A107,'[1]FritsJurgens 2026.01 Standard'!$A:$B,2,0)</f>
        <v>ST.Fx.TP-R.C.FS.SS-BK</v>
      </c>
    </row>
    <row r="108" spans="1:27" ht="14.25" customHeight="1" x14ac:dyDescent="0.25">
      <c r="A108" s="57">
        <v>8720681619637</v>
      </c>
      <c r="B108" s="15" t="s">
        <v>735</v>
      </c>
      <c r="C108" s="16" t="s">
        <v>789</v>
      </c>
      <c r="D108" s="42">
        <v>898.9</v>
      </c>
      <c r="E108" s="30">
        <f>D108*0.85</f>
        <v>764.06499999999994</v>
      </c>
      <c r="F108" s="30">
        <f>D108*0.8</f>
        <v>719.12</v>
      </c>
      <c r="G108" s="17" t="s">
        <v>395</v>
      </c>
      <c r="H108" s="18">
        <v>3.758</v>
      </c>
      <c r="I108" s="19">
        <v>13.4</v>
      </c>
      <c r="J108" s="19">
        <v>21.8</v>
      </c>
      <c r="K108" s="20">
        <v>35</v>
      </c>
      <c r="L108" s="15" t="s">
        <v>4</v>
      </c>
      <c r="M108" s="21">
        <v>2.1659999999999999</v>
      </c>
      <c r="N108" s="15"/>
      <c r="O108" s="44"/>
      <c r="P108" s="17"/>
      <c r="Q108" s="17" t="s">
        <v>63</v>
      </c>
      <c r="R108" s="17" t="s">
        <v>433</v>
      </c>
      <c r="S108" s="17" t="s">
        <v>46</v>
      </c>
      <c r="T108" s="17" t="s">
        <v>435</v>
      </c>
      <c r="U108" s="17" t="s">
        <v>61</v>
      </c>
      <c r="V108" s="17" t="s">
        <v>50</v>
      </c>
      <c r="W108" s="17" t="s">
        <v>65</v>
      </c>
      <c r="X108" s="17" t="s">
        <v>66</v>
      </c>
      <c r="Y108" s="17" t="s">
        <v>702</v>
      </c>
      <c r="AA108" s="1" t="str">
        <f>VLOOKUP(A108,'[1]FritsJurgens 2026.01 Standard'!$A:$B,2,0)</f>
        <v>ST.Fx.TP-R.C.FS.SS</v>
      </c>
    </row>
    <row r="109" spans="1:27" ht="14.25" customHeight="1" x14ac:dyDescent="0.25">
      <c r="A109" s="57">
        <v>8720681619804</v>
      </c>
      <c r="B109" s="15" t="s">
        <v>481</v>
      </c>
      <c r="C109" s="16" t="s">
        <v>848</v>
      </c>
      <c r="D109" s="42">
        <v>911.4</v>
      </c>
      <c r="E109" s="30">
        <f>D109*0.85</f>
        <v>774.68999999999994</v>
      </c>
      <c r="F109" s="30">
        <f>D109*0.8</f>
        <v>729.12</v>
      </c>
      <c r="G109" s="17" t="s">
        <v>395</v>
      </c>
      <c r="H109" s="18">
        <v>4.0069999999999997</v>
      </c>
      <c r="I109" s="19">
        <v>13.4</v>
      </c>
      <c r="J109" s="19">
        <v>21.8</v>
      </c>
      <c r="K109" s="20">
        <v>35</v>
      </c>
      <c r="L109" s="15" t="s">
        <v>4</v>
      </c>
      <c r="M109" s="21">
        <v>2.177</v>
      </c>
      <c r="N109" s="15"/>
      <c r="O109" s="44"/>
      <c r="P109" s="17"/>
      <c r="Q109" s="17" t="s">
        <v>63</v>
      </c>
      <c r="R109" s="17" t="s">
        <v>433</v>
      </c>
      <c r="S109" s="17" t="s">
        <v>46</v>
      </c>
      <c r="T109" s="17" t="s">
        <v>435</v>
      </c>
      <c r="U109" s="17" t="s">
        <v>57</v>
      </c>
      <c r="V109" s="17" t="s">
        <v>50</v>
      </c>
      <c r="W109" s="17" t="s">
        <v>65</v>
      </c>
      <c r="X109" s="17" t="s">
        <v>66</v>
      </c>
      <c r="Y109" s="17" t="s">
        <v>436</v>
      </c>
      <c r="Z109" s="17" t="s">
        <v>219</v>
      </c>
      <c r="AA109" s="1" t="str">
        <f>VLOOKUP(A109,'[1]FritsJurgens 2026.01 Standard'!$A:$B,2,0)</f>
        <v>ST.Fx.TP-R.C.S.BK-SS</v>
      </c>
    </row>
    <row r="110" spans="1:27" ht="14.25" customHeight="1" x14ac:dyDescent="0.25">
      <c r="A110" s="57">
        <v>8720681619835</v>
      </c>
      <c r="B110" s="15" t="s">
        <v>482</v>
      </c>
      <c r="C110" s="16" t="s">
        <v>849</v>
      </c>
      <c r="D110" s="42">
        <v>898.9</v>
      </c>
      <c r="E110" s="30">
        <f>D110*0.85</f>
        <v>764.06499999999994</v>
      </c>
      <c r="F110" s="30">
        <f>D110*0.8</f>
        <v>719.12</v>
      </c>
      <c r="G110" s="17" t="s">
        <v>395</v>
      </c>
      <c r="H110" s="18">
        <v>4.0069999999999997</v>
      </c>
      <c r="I110" s="19">
        <v>13.4</v>
      </c>
      <c r="J110" s="19">
        <v>21.8</v>
      </c>
      <c r="K110" s="20">
        <v>35</v>
      </c>
      <c r="L110" s="15" t="s">
        <v>4</v>
      </c>
      <c r="M110" s="21">
        <v>2.177</v>
      </c>
      <c r="N110" s="15"/>
      <c r="O110" s="44"/>
      <c r="P110" s="17"/>
      <c r="Q110" s="17" t="s">
        <v>63</v>
      </c>
      <c r="R110" s="17" t="s">
        <v>433</v>
      </c>
      <c r="S110" s="17" t="s">
        <v>45</v>
      </c>
      <c r="T110" s="17" t="s">
        <v>435</v>
      </c>
      <c r="U110" s="17" t="s">
        <v>58</v>
      </c>
      <c r="V110" s="17" t="s">
        <v>50</v>
      </c>
      <c r="W110" s="17" t="s">
        <v>65</v>
      </c>
      <c r="X110" s="17" t="s">
        <v>66</v>
      </c>
      <c r="Y110" s="17" t="s">
        <v>436</v>
      </c>
      <c r="Z110" s="17" t="s">
        <v>219</v>
      </c>
      <c r="AA110" s="1" t="str">
        <f>VLOOKUP(A110,'[1]FritsJurgens 2026.01 Standard'!$A:$B,2,0)</f>
        <v>ST.Fx.TP-R.C.S.SS-BK</v>
      </c>
    </row>
    <row r="111" spans="1:27" ht="14.25" customHeight="1" x14ac:dyDescent="0.25">
      <c r="A111" s="57">
        <v>8720681619828</v>
      </c>
      <c r="B111" s="15" t="s">
        <v>483</v>
      </c>
      <c r="C111" s="16" t="s">
        <v>850</v>
      </c>
      <c r="D111" s="42">
        <v>898.9</v>
      </c>
      <c r="E111" s="30">
        <f>D111*0.85</f>
        <v>764.06499999999994</v>
      </c>
      <c r="F111" s="30">
        <f>D111*0.8</f>
        <v>719.12</v>
      </c>
      <c r="G111" s="17" t="s">
        <v>395</v>
      </c>
      <c r="H111" s="18">
        <v>4.0069999999999997</v>
      </c>
      <c r="I111" s="19">
        <v>13.4</v>
      </c>
      <c r="J111" s="19">
        <v>21.8</v>
      </c>
      <c r="K111" s="20">
        <v>35</v>
      </c>
      <c r="L111" s="15" t="s">
        <v>4</v>
      </c>
      <c r="M111" s="21">
        <v>2.177</v>
      </c>
      <c r="N111" s="15"/>
      <c r="O111" s="44"/>
      <c r="P111" s="17"/>
      <c r="Q111" s="17" t="s">
        <v>63</v>
      </c>
      <c r="R111" s="17" t="s">
        <v>433</v>
      </c>
      <c r="S111" s="17" t="s">
        <v>46</v>
      </c>
      <c r="T111" s="17" t="s">
        <v>435</v>
      </c>
      <c r="U111" s="17" t="s">
        <v>58</v>
      </c>
      <c r="V111" s="17" t="s">
        <v>50</v>
      </c>
      <c r="W111" s="17" t="s">
        <v>65</v>
      </c>
      <c r="X111" s="17" t="s">
        <v>66</v>
      </c>
      <c r="Y111" s="17" t="s">
        <v>436</v>
      </c>
      <c r="Z111" s="17" t="s">
        <v>219</v>
      </c>
      <c r="AA111" s="1" t="str">
        <f>VLOOKUP(A111,'[1]FritsJurgens 2026.01 Standard'!$A:$B,2,0)</f>
        <v>ST.Fx.TP-R.C.S.SS</v>
      </c>
    </row>
    <row r="112" spans="1:27" ht="14.25" customHeight="1" x14ac:dyDescent="0.25">
      <c r="A112" s="57">
        <v>8720681611075</v>
      </c>
      <c r="B112" s="15" t="s">
        <v>472</v>
      </c>
      <c r="C112" s="16" t="s">
        <v>1034</v>
      </c>
      <c r="D112" s="28">
        <v>871.5</v>
      </c>
      <c r="E112" s="30">
        <f>D112*0.85</f>
        <v>740.77499999999998</v>
      </c>
      <c r="F112" s="30">
        <f>D112*0.8</f>
        <v>697.2</v>
      </c>
      <c r="G112" s="17" t="s">
        <v>395</v>
      </c>
      <c r="H112" s="18">
        <v>3.444</v>
      </c>
      <c r="I112" s="19">
        <v>13.4</v>
      </c>
      <c r="J112" s="20">
        <v>21.8</v>
      </c>
      <c r="K112" s="20">
        <v>35</v>
      </c>
      <c r="L112" s="15" t="s">
        <v>4</v>
      </c>
      <c r="M112" s="21">
        <v>1.6459999999999999</v>
      </c>
      <c r="N112" s="15"/>
      <c r="O112" s="44"/>
      <c r="P112" s="17"/>
      <c r="Q112" s="17" t="s">
        <v>63</v>
      </c>
      <c r="R112" s="17" t="s">
        <v>433</v>
      </c>
      <c r="S112" s="17" t="s">
        <v>45</v>
      </c>
      <c r="T112" s="17" t="s">
        <v>435</v>
      </c>
      <c r="U112" s="17" t="s">
        <v>55</v>
      </c>
      <c r="V112" s="17" t="s">
        <v>50</v>
      </c>
      <c r="W112" s="17" t="s">
        <v>65</v>
      </c>
      <c r="X112" s="17" t="s">
        <v>66</v>
      </c>
      <c r="Y112" s="17" t="s">
        <v>436</v>
      </c>
      <c r="Z112" s="17" t="s">
        <v>219</v>
      </c>
      <c r="AA112" s="1" t="str">
        <f>VLOOKUP(A112,'[1]FritsJurgens 2026.01 Standard'!$A:$B,2,0)</f>
        <v>ST.Fx.TP-R.A.R.BK</v>
      </c>
    </row>
    <row r="113" spans="1:27" ht="14.25" customHeight="1" x14ac:dyDescent="0.25">
      <c r="A113" s="57">
        <v>8720681611099</v>
      </c>
      <c r="B113" s="15" t="s">
        <v>473</v>
      </c>
      <c r="C113" s="16" t="s">
        <v>1035</v>
      </c>
      <c r="D113" s="28">
        <v>871.5</v>
      </c>
      <c r="E113" s="30">
        <f>D113*0.85</f>
        <v>740.77499999999998</v>
      </c>
      <c r="F113" s="30">
        <f>D113*0.8</f>
        <v>697.2</v>
      </c>
      <c r="G113" s="17" t="s">
        <v>395</v>
      </c>
      <c r="H113" s="18">
        <v>3.444</v>
      </c>
      <c r="I113" s="19">
        <v>13.4</v>
      </c>
      <c r="J113" s="20">
        <v>21.8</v>
      </c>
      <c r="K113" s="20">
        <v>35</v>
      </c>
      <c r="L113" s="15" t="s">
        <v>4</v>
      </c>
      <c r="M113" s="21">
        <v>1.6459999999999999</v>
      </c>
      <c r="N113" s="15"/>
      <c r="O113" s="44"/>
      <c r="P113" s="17"/>
      <c r="Q113" s="17" t="s">
        <v>63</v>
      </c>
      <c r="R113" s="17" t="s">
        <v>433</v>
      </c>
      <c r="S113" s="17" t="s">
        <v>47</v>
      </c>
      <c r="T113" s="17" t="s">
        <v>435</v>
      </c>
      <c r="U113" s="17" t="s">
        <v>55</v>
      </c>
      <c r="V113" s="17" t="s">
        <v>50</v>
      </c>
      <c r="W113" s="17" t="s">
        <v>65</v>
      </c>
      <c r="X113" s="17" t="s">
        <v>66</v>
      </c>
      <c r="Y113" s="17" t="s">
        <v>436</v>
      </c>
      <c r="Z113" s="17" t="s">
        <v>219</v>
      </c>
      <c r="AA113" s="1" t="str">
        <f>VLOOKUP(A113,'[1]FritsJurgens 2026.01 Standard'!$A:$B,2,0)</f>
        <v>ST.Fx.TP-R.A.R.BK-WT</v>
      </c>
    </row>
    <row r="114" spans="1:27" ht="14.25" customHeight="1" x14ac:dyDescent="0.25">
      <c r="A114" s="57">
        <v>8720681611150</v>
      </c>
      <c r="B114" s="15" t="s">
        <v>474</v>
      </c>
      <c r="C114" s="16" t="s">
        <v>1036</v>
      </c>
      <c r="D114" s="28">
        <v>857.9</v>
      </c>
      <c r="E114" s="30">
        <f>D114*0.85</f>
        <v>729.21499999999992</v>
      </c>
      <c r="F114" s="30">
        <f>D114*0.8</f>
        <v>686.32</v>
      </c>
      <c r="G114" s="17" t="s">
        <v>395</v>
      </c>
      <c r="H114" s="18">
        <v>3.4470000000000001</v>
      </c>
      <c r="I114" s="19">
        <v>13.4</v>
      </c>
      <c r="J114" s="20">
        <v>21.8</v>
      </c>
      <c r="K114" s="20">
        <v>35</v>
      </c>
      <c r="L114" s="15" t="s">
        <v>4</v>
      </c>
      <c r="M114" s="21">
        <v>1.649</v>
      </c>
      <c r="N114" s="15"/>
      <c r="O114" s="44"/>
      <c r="P114" s="17"/>
      <c r="Q114" s="17" t="s">
        <v>63</v>
      </c>
      <c r="R114" s="17" t="s">
        <v>433</v>
      </c>
      <c r="S114" s="17" t="s">
        <v>47</v>
      </c>
      <c r="T114" s="17" t="s">
        <v>435</v>
      </c>
      <c r="U114" s="17" t="s">
        <v>56</v>
      </c>
      <c r="V114" s="17" t="s">
        <v>50</v>
      </c>
      <c r="W114" s="17" t="s">
        <v>65</v>
      </c>
      <c r="X114" s="17" t="s">
        <v>66</v>
      </c>
      <c r="Y114" s="17" t="s">
        <v>436</v>
      </c>
      <c r="Z114" s="17" t="s">
        <v>219</v>
      </c>
      <c r="AA114" s="1" t="str">
        <f>VLOOKUP(A114,'[1]FritsJurgens 2026.01 Standard'!$A:$B,2,0)</f>
        <v>ST.Fx.TP-R.A.R.SS-WT</v>
      </c>
    </row>
    <row r="115" spans="1:27" ht="14.25" customHeight="1" x14ac:dyDescent="0.25">
      <c r="A115" s="57">
        <v>8720681611082</v>
      </c>
      <c r="B115" s="15" t="s">
        <v>475</v>
      </c>
      <c r="C115" s="16" t="s">
        <v>1037</v>
      </c>
      <c r="D115" s="28">
        <v>871.5</v>
      </c>
      <c r="E115" s="30">
        <f>D115*0.85</f>
        <v>740.77499999999998</v>
      </c>
      <c r="F115" s="30">
        <f>D115*0.8</f>
        <v>697.2</v>
      </c>
      <c r="G115" s="17" t="s">
        <v>395</v>
      </c>
      <c r="H115" s="18">
        <v>3.444</v>
      </c>
      <c r="I115" s="19">
        <v>13.4</v>
      </c>
      <c r="J115" s="20">
        <v>21.8</v>
      </c>
      <c r="K115" s="20">
        <v>35</v>
      </c>
      <c r="L115" s="15" t="s">
        <v>4</v>
      </c>
      <c r="M115" s="21">
        <v>1.6459999999999999</v>
      </c>
      <c r="N115" s="15"/>
      <c r="O115" s="44"/>
      <c r="P115" s="17"/>
      <c r="Q115" s="17" t="s">
        <v>63</v>
      </c>
      <c r="R115" s="17" t="s">
        <v>433</v>
      </c>
      <c r="S115" s="17" t="s">
        <v>46</v>
      </c>
      <c r="T115" s="17" t="s">
        <v>435</v>
      </c>
      <c r="U115" s="17" t="s">
        <v>55</v>
      </c>
      <c r="V115" s="17" t="s">
        <v>50</v>
      </c>
      <c r="W115" s="17" t="s">
        <v>65</v>
      </c>
      <c r="X115" s="17" t="s">
        <v>66</v>
      </c>
      <c r="Y115" s="17" t="s">
        <v>436</v>
      </c>
      <c r="Z115" s="17" t="s">
        <v>219</v>
      </c>
      <c r="AA115" s="1" t="str">
        <f>VLOOKUP(A115,'[1]FritsJurgens 2026.01 Standard'!$A:$B,2,0)</f>
        <v>ST.Fx.TP-R.A.R.BK-SS</v>
      </c>
    </row>
    <row r="116" spans="1:27" ht="14.25" customHeight="1" x14ac:dyDescent="0.25">
      <c r="A116" s="57">
        <v>8720681611136</v>
      </c>
      <c r="B116" s="15" t="s">
        <v>476</v>
      </c>
      <c r="C116" s="16" t="s">
        <v>1040</v>
      </c>
      <c r="D116" s="28">
        <v>857.9</v>
      </c>
      <c r="E116" s="30">
        <f>D116*0.85</f>
        <v>729.21499999999992</v>
      </c>
      <c r="F116" s="30">
        <f>D116*0.8</f>
        <v>686.32</v>
      </c>
      <c r="G116" s="17" t="s">
        <v>395</v>
      </c>
      <c r="H116" s="18">
        <v>3.4470000000000001</v>
      </c>
      <c r="I116" s="19">
        <v>13.4</v>
      </c>
      <c r="J116" s="20">
        <v>21.8</v>
      </c>
      <c r="K116" s="20">
        <v>35</v>
      </c>
      <c r="L116" s="15" t="s">
        <v>4</v>
      </c>
      <c r="M116" s="21">
        <v>1.649</v>
      </c>
      <c r="N116" s="15"/>
      <c r="O116" s="44"/>
      <c r="P116" s="17"/>
      <c r="Q116" s="17" t="s">
        <v>63</v>
      </c>
      <c r="R116" s="17" t="s">
        <v>433</v>
      </c>
      <c r="S116" s="17" t="s">
        <v>45</v>
      </c>
      <c r="T116" s="17" t="s">
        <v>435</v>
      </c>
      <c r="U116" s="17" t="s">
        <v>56</v>
      </c>
      <c r="V116" s="17" t="s">
        <v>50</v>
      </c>
      <c r="W116" s="17" t="s">
        <v>65</v>
      </c>
      <c r="X116" s="17" t="s">
        <v>66</v>
      </c>
      <c r="Y116" s="17" t="s">
        <v>436</v>
      </c>
      <c r="Z116" s="17" t="s">
        <v>219</v>
      </c>
      <c r="AA116" s="1" t="str">
        <f>VLOOKUP(A116,'[1]FritsJurgens 2026.01 Standard'!$A:$B,2,0)</f>
        <v>ST.Fx.TP-R.A.R.SS-BK</v>
      </c>
    </row>
    <row r="117" spans="1:27" ht="14.25" customHeight="1" x14ac:dyDescent="0.25">
      <c r="A117" s="57">
        <v>8720681611129</v>
      </c>
      <c r="B117" s="15" t="s">
        <v>477</v>
      </c>
      <c r="C117" s="16" t="s">
        <v>1041</v>
      </c>
      <c r="D117" s="28">
        <v>857.9</v>
      </c>
      <c r="E117" s="30">
        <f>D117*0.85</f>
        <v>729.21499999999992</v>
      </c>
      <c r="F117" s="30">
        <f>D117*0.8</f>
        <v>686.32</v>
      </c>
      <c r="G117" s="17" t="s">
        <v>395</v>
      </c>
      <c r="H117" s="18">
        <v>3.4470000000000001</v>
      </c>
      <c r="I117" s="19">
        <v>13.4</v>
      </c>
      <c r="J117" s="20">
        <v>21.8</v>
      </c>
      <c r="K117" s="20">
        <v>35</v>
      </c>
      <c r="L117" s="15" t="s">
        <v>4</v>
      </c>
      <c r="M117" s="21">
        <v>1.649</v>
      </c>
      <c r="N117" s="15"/>
      <c r="O117" s="44"/>
      <c r="P117" s="17"/>
      <c r="Q117" s="17" t="s">
        <v>63</v>
      </c>
      <c r="R117" s="17" t="s">
        <v>433</v>
      </c>
      <c r="S117" s="17" t="s">
        <v>46</v>
      </c>
      <c r="T117" s="17" t="s">
        <v>435</v>
      </c>
      <c r="U117" s="17" t="s">
        <v>56</v>
      </c>
      <c r="V117" s="17" t="s">
        <v>50</v>
      </c>
      <c r="W117" s="17" t="s">
        <v>65</v>
      </c>
      <c r="X117" s="17" t="s">
        <v>66</v>
      </c>
      <c r="Y117" s="17" t="s">
        <v>436</v>
      </c>
      <c r="Z117" s="17" t="s">
        <v>219</v>
      </c>
      <c r="AA117" s="1" t="str">
        <f>VLOOKUP(A117,'[1]FritsJurgens 2026.01 Standard'!$A:$B,2,0)</f>
        <v>ST.Fx.TP-R.A.R.SS</v>
      </c>
    </row>
    <row r="118" spans="1:27" ht="14.25" customHeight="1" x14ac:dyDescent="0.25">
      <c r="A118" s="57">
        <v>8720681611181</v>
      </c>
      <c r="B118" s="15" t="s">
        <v>478</v>
      </c>
      <c r="C118" s="16" t="s">
        <v>851</v>
      </c>
      <c r="D118" s="28">
        <v>857.9</v>
      </c>
      <c r="E118" s="30">
        <f>D118*0.85</f>
        <v>729.21499999999992</v>
      </c>
      <c r="F118" s="30">
        <f>D118*0.8</f>
        <v>686.32</v>
      </c>
      <c r="G118" s="17" t="s">
        <v>395</v>
      </c>
      <c r="H118" s="18">
        <v>3.379</v>
      </c>
      <c r="I118" s="19">
        <v>13.4</v>
      </c>
      <c r="J118" s="20">
        <v>21.8</v>
      </c>
      <c r="K118" s="20">
        <v>35</v>
      </c>
      <c r="L118" s="15" t="s">
        <v>4</v>
      </c>
      <c r="M118" s="21">
        <v>1.575</v>
      </c>
      <c r="N118" s="15"/>
      <c r="O118" s="44"/>
      <c r="P118" s="17"/>
      <c r="Q118" s="17" t="s">
        <v>63</v>
      </c>
      <c r="R118" s="17" t="s">
        <v>433</v>
      </c>
      <c r="S118" s="17" t="s">
        <v>45</v>
      </c>
      <c r="T118" s="17" t="s">
        <v>435</v>
      </c>
      <c r="U118" s="17" t="s">
        <v>57</v>
      </c>
      <c r="V118" s="17" t="s">
        <v>50</v>
      </c>
      <c r="W118" s="17" t="s">
        <v>65</v>
      </c>
      <c r="X118" s="17" t="s">
        <v>66</v>
      </c>
      <c r="Y118" s="17" t="s">
        <v>436</v>
      </c>
      <c r="Z118" s="17" t="s">
        <v>219</v>
      </c>
      <c r="AA118" s="1" t="str">
        <f>VLOOKUP(A118,'[1]FritsJurgens 2026.01 Standard'!$A:$B,2,0)</f>
        <v>ST.Fx.TP-R.A.S.BK</v>
      </c>
    </row>
    <row r="119" spans="1:27" ht="14.25" customHeight="1" x14ac:dyDescent="0.25">
      <c r="A119" s="57">
        <v>8720681611228</v>
      </c>
      <c r="B119" s="15" t="s">
        <v>479</v>
      </c>
      <c r="C119" s="16" t="s">
        <v>846</v>
      </c>
      <c r="D119" s="28">
        <v>857.9</v>
      </c>
      <c r="E119" s="30">
        <f>D119*0.85</f>
        <v>729.21499999999992</v>
      </c>
      <c r="F119" s="30">
        <f>D119*0.8</f>
        <v>686.32</v>
      </c>
      <c r="G119" s="17" t="s">
        <v>395</v>
      </c>
      <c r="H119" s="18">
        <v>3.379</v>
      </c>
      <c r="I119" s="19">
        <v>13.4</v>
      </c>
      <c r="J119" s="20">
        <v>21.8</v>
      </c>
      <c r="K119" s="20">
        <v>35</v>
      </c>
      <c r="L119" s="15" t="s">
        <v>4</v>
      </c>
      <c r="M119" s="21">
        <v>1.575</v>
      </c>
      <c r="N119" s="15"/>
      <c r="O119" s="44"/>
      <c r="P119" s="17"/>
      <c r="Q119" s="17" t="s">
        <v>63</v>
      </c>
      <c r="R119" s="17" t="s">
        <v>433</v>
      </c>
      <c r="S119" s="17" t="s">
        <v>47</v>
      </c>
      <c r="T119" s="17" t="s">
        <v>435</v>
      </c>
      <c r="U119" s="17" t="s">
        <v>57</v>
      </c>
      <c r="V119" s="17" t="s">
        <v>50</v>
      </c>
      <c r="W119" s="17" t="s">
        <v>65</v>
      </c>
      <c r="X119" s="17" t="s">
        <v>66</v>
      </c>
      <c r="Y119" s="17" t="s">
        <v>436</v>
      </c>
      <c r="Z119" s="17" t="s">
        <v>219</v>
      </c>
      <c r="AA119" s="1" t="str">
        <f>VLOOKUP(A119,'[1]FritsJurgens 2026.01 Standard'!$A:$B,2,0)</f>
        <v>ST.Fx.TP-R.A.S.BK-WT</v>
      </c>
    </row>
    <row r="120" spans="1:27" ht="14.25" customHeight="1" x14ac:dyDescent="0.25">
      <c r="A120" s="57">
        <v>8720681611280</v>
      </c>
      <c r="B120" s="15" t="s">
        <v>480</v>
      </c>
      <c r="C120" s="16" t="s">
        <v>847</v>
      </c>
      <c r="D120" s="28">
        <v>845.4</v>
      </c>
      <c r="E120" s="30">
        <f>D120*0.85</f>
        <v>718.58999999999992</v>
      </c>
      <c r="F120" s="30">
        <f>D120*0.8</f>
        <v>676.32</v>
      </c>
      <c r="G120" s="17" t="s">
        <v>395</v>
      </c>
      <c r="H120" s="18">
        <v>3.379</v>
      </c>
      <c r="I120" s="19">
        <v>13.4</v>
      </c>
      <c r="J120" s="20">
        <v>21.8</v>
      </c>
      <c r="K120" s="20">
        <v>35</v>
      </c>
      <c r="L120" s="15" t="s">
        <v>4</v>
      </c>
      <c r="M120" s="21">
        <v>1.575</v>
      </c>
      <c r="N120" s="15"/>
      <c r="O120" s="44"/>
      <c r="P120" s="17"/>
      <c r="Q120" s="17" t="s">
        <v>63</v>
      </c>
      <c r="R120" s="17" t="s">
        <v>433</v>
      </c>
      <c r="S120" s="17" t="s">
        <v>47</v>
      </c>
      <c r="T120" s="17" t="s">
        <v>435</v>
      </c>
      <c r="U120" s="17" t="s">
        <v>58</v>
      </c>
      <c r="V120" s="17" t="s">
        <v>50</v>
      </c>
      <c r="W120" s="17" t="s">
        <v>65</v>
      </c>
      <c r="X120" s="17" t="s">
        <v>66</v>
      </c>
      <c r="Y120" s="17" t="s">
        <v>436</v>
      </c>
      <c r="Z120" s="17" t="s">
        <v>219</v>
      </c>
      <c r="AA120" s="1" t="str">
        <f>VLOOKUP(A120,'[1]FritsJurgens 2026.01 Standard'!$A:$B,2,0)</f>
        <v>ST.Fx.TP-R.A.S.SS-WT</v>
      </c>
    </row>
    <row r="121" spans="1:27" ht="14.25" customHeight="1" x14ac:dyDescent="0.25">
      <c r="A121" s="57">
        <v>8720681611211</v>
      </c>
      <c r="B121" s="15" t="s">
        <v>481</v>
      </c>
      <c r="C121" s="16" t="s">
        <v>848</v>
      </c>
      <c r="D121" s="28">
        <v>857.9</v>
      </c>
      <c r="E121" s="30">
        <f>D121*0.85</f>
        <v>729.21499999999992</v>
      </c>
      <c r="F121" s="30">
        <f>D121*0.8</f>
        <v>686.32</v>
      </c>
      <c r="G121" s="17" t="s">
        <v>395</v>
      </c>
      <c r="H121" s="18">
        <v>3.379</v>
      </c>
      <c r="I121" s="19">
        <v>13.4</v>
      </c>
      <c r="J121" s="20">
        <v>21.8</v>
      </c>
      <c r="K121" s="20">
        <v>35</v>
      </c>
      <c r="L121" s="15" t="s">
        <v>4</v>
      </c>
      <c r="M121" s="21">
        <v>1.575</v>
      </c>
      <c r="N121" s="15"/>
      <c r="O121" s="44"/>
      <c r="P121" s="17"/>
      <c r="Q121" s="17" t="s">
        <v>63</v>
      </c>
      <c r="R121" s="17" t="s">
        <v>433</v>
      </c>
      <c r="S121" s="17" t="s">
        <v>46</v>
      </c>
      <c r="T121" s="17" t="s">
        <v>435</v>
      </c>
      <c r="U121" s="17" t="s">
        <v>57</v>
      </c>
      <c r="V121" s="17" t="s">
        <v>50</v>
      </c>
      <c r="W121" s="17" t="s">
        <v>65</v>
      </c>
      <c r="X121" s="17" t="s">
        <v>66</v>
      </c>
      <c r="Y121" s="17" t="s">
        <v>436</v>
      </c>
      <c r="Z121" s="17" t="s">
        <v>219</v>
      </c>
      <c r="AA121" s="1" t="str">
        <f>VLOOKUP(A121,'[1]FritsJurgens 2026.01 Standard'!$A:$B,2,0)</f>
        <v>ST.Fx.TP-R.A.S.BK-SS</v>
      </c>
    </row>
    <row r="122" spans="1:27" ht="14.25" customHeight="1" x14ac:dyDescent="0.25">
      <c r="A122" s="57">
        <v>8720681611259</v>
      </c>
      <c r="B122" s="15" t="s">
        <v>482</v>
      </c>
      <c r="C122" s="16" t="s">
        <v>852</v>
      </c>
      <c r="D122" s="28">
        <v>845.4</v>
      </c>
      <c r="E122" s="30">
        <f>D122*0.85</f>
        <v>718.58999999999992</v>
      </c>
      <c r="F122" s="30">
        <f>D122*0.8</f>
        <v>676.32</v>
      </c>
      <c r="G122" s="17" t="s">
        <v>395</v>
      </c>
      <c r="H122" s="18">
        <v>3.379</v>
      </c>
      <c r="I122" s="19">
        <v>13.4</v>
      </c>
      <c r="J122" s="20">
        <v>21.8</v>
      </c>
      <c r="K122" s="20">
        <v>35</v>
      </c>
      <c r="L122" s="15" t="s">
        <v>4</v>
      </c>
      <c r="M122" s="21">
        <v>1.575</v>
      </c>
      <c r="N122" s="15"/>
      <c r="O122" s="44"/>
      <c r="P122" s="17"/>
      <c r="Q122" s="17" t="s">
        <v>63</v>
      </c>
      <c r="R122" s="17" t="s">
        <v>433</v>
      </c>
      <c r="S122" s="17" t="s">
        <v>45</v>
      </c>
      <c r="T122" s="17" t="s">
        <v>435</v>
      </c>
      <c r="U122" s="17" t="s">
        <v>58</v>
      </c>
      <c r="V122" s="17" t="s">
        <v>50</v>
      </c>
      <c r="W122" s="17" t="s">
        <v>65</v>
      </c>
      <c r="X122" s="17" t="s">
        <v>66</v>
      </c>
      <c r="Y122" s="17" t="s">
        <v>436</v>
      </c>
      <c r="Z122" s="17" t="s">
        <v>219</v>
      </c>
      <c r="AA122" s="1" t="str">
        <f>VLOOKUP(A122,'[1]FritsJurgens 2026.01 Standard'!$A:$B,2,0)</f>
        <v>ST.Fx.TP-R.A.S.SS-BK</v>
      </c>
    </row>
    <row r="123" spans="1:27" ht="14.25" customHeight="1" x14ac:dyDescent="0.25">
      <c r="A123" s="57">
        <v>8720681611242</v>
      </c>
      <c r="B123" s="15" t="s">
        <v>483</v>
      </c>
      <c r="C123" s="16" t="s">
        <v>853</v>
      </c>
      <c r="D123" s="28">
        <v>845.4</v>
      </c>
      <c r="E123" s="30">
        <f>D123*0.85</f>
        <v>718.58999999999992</v>
      </c>
      <c r="F123" s="30">
        <f>D123*0.8</f>
        <v>676.32</v>
      </c>
      <c r="G123" s="17" t="s">
        <v>395</v>
      </c>
      <c r="H123" s="18">
        <v>3.379</v>
      </c>
      <c r="I123" s="19">
        <v>13.4</v>
      </c>
      <c r="J123" s="20">
        <v>21.8</v>
      </c>
      <c r="K123" s="20">
        <v>35</v>
      </c>
      <c r="L123" s="15" t="s">
        <v>4</v>
      </c>
      <c r="M123" s="21">
        <v>1.575</v>
      </c>
      <c r="N123" s="15"/>
      <c r="O123" s="44"/>
      <c r="P123" s="17"/>
      <c r="Q123" s="17" t="s">
        <v>63</v>
      </c>
      <c r="R123" s="17" t="s">
        <v>433</v>
      </c>
      <c r="S123" s="17" t="s">
        <v>46</v>
      </c>
      <c r="T123" s="17" t="s">
        <v>435</v>
      </c>
      <c r="U123" s="17" t="s">
        <v>58</v>
      </c>
      <c r="V123" s="17" t="s">
        <v>50</v>
      </c>
      <c r="W123" s="17" t="s">
        <v>65</v>
      </c>
      <c r="X123" s="17" t="s">
        <v>66</v>
      </c>
      <c r="Y123" s="17" t="s">
        <v>436</v>
      </c>
      <c r="Z123" s="17" t="s">
        <v>219</v>
      </c>
      <c r="AA123" s="1" t="str">
        <f>VLOOKUP(A123,'[1]FritsJurgens 2026.01 Standard'!$A:$B,2,0)</f>
        <v>ST.Fx.TP-R.A.S.SS</v>
      </c>
    </row>
    <row r="124" spans="1:27" x14ac:dyDescent="0.25">
      <c r="A124" s="57">
        <v>8720681605036</v>
      </c>
      <c r="B124" s="15" t="s">
        <v>62</v>
      </c>
      <c r="C124" s="16" t="s">
        <v>1042</v>
      </c>
      <c r="D124" s="28">
        <v>588.20000000000005</v>
      </c>
      <c r="E124" s="30">
        <f>D124*0.85</f>
        <v>499.97</v>
      </c>
      <c r="F124" s="30">
        <f>D124*0.8</f>
        <v>470.56000000000006</v>
      </c>
      <c r="G124" s="17" t="s">
        <v>395</v>
      </c>
      <c r="H124" s="18">
        <v>3.3959999999999999</v>
      </c>
      <c r="I124" s="19">
        <v>13.4</v>
      </c>
      <c r="J124" s="20">
        <v>21.8</v>
      </c>
      <c r="K124" s="20">
        <v>35.5</v>
      </c>
      <c r="L124" s="15" t="s">
        <v>4</v>
      </c>
      <c r="M124" s="21">
        <v>1.3380000000000001</v>
      </c>
      <c r="N124" s="15"/>
      <c r="O124" s="44"/>
      <c r="P124" s="17"/>
      <c r="Q124" s="17" t="s">
        <v>63</v>
      </c>
      <c r="R124" s="17" t="s">
        <v>1</v>
      </c>
      <c r="S124" s="17" t="s">
        <v>41</v>
      </c>
      <c r="T124" s="17" t="s">
        <v>64</v>
      </c>
      <c r="U124" s="17" t="s">
        <v>55</v>
      </c>
      <c r="V124" s="17" t="s">
        <v>51</v>
      </c>
      <c r="W124" s="17" t="s">
        <v>65</v>
      </c>
      <c r="X124" s="17" t="s">
        <v>66</v>
      </c>
      <c r="Y124" s="17" t="s">
        <v>67</v>
      </c>
      <c r="Z124" s="17" t="s">
        <v>8</v>
      </c>
      <c r="AA124" s="1" t="str">
        <f>VLOOKUP(A124,'[1]FritsJurgens 2026.01 Standard'!$A:$B,2,0)</f>
        <v>ST.One.40.G.R.BK</v>
      </c>
    </row>
    <row r="125" spans="1:27" x14ac:dyDescent="0.25">
      <c r="A125" s="57">
        <v>8720681605159</v>
      </c>
      <c r="B125" s="15" t="s">
        <v>68</v>
      </c>
      <c r="C125" s="16" t="s">
        <v>1043</v>
      </c>
      <c r="D125" s="28">
        <v>577.20000000000005</v>
      </c>
      <c r="E125" s="30">
        <f>D125*0.85</f>
        <v>490.62</v>
      </c>
      <c r="F125" s="30">
        <f>D125*0.8</f>
        <v>461.76000000000005</v>
      </c>
      <c r="G125" s="17" t="s">
        <v>395</v>
      </c>
      <c r="H125" s="18">
        <v>3.3959999999999999</v>
      </c>
      <c r="I125" s="19">
        <v>13.4</v>
      </c>
      <c r="J125" s="20">
        <v>21.8</v>
      </c>
      <c r="K125" s="20">
        <v>35.5</v>
      </c>
      <c r="L125" s="15" t="s">
        <v>4</v>
      </c>
      <c r="M125" s="21">
        <v>1.3380000000000001</v>
      </c>
      <c r="N125" s="15"/>
      <c r="O125" s="44"/>
      <c r="P125" s="17"/>
      <c r="Q125" s="17" t="s">
        <v>63</v>
      </c>
      <c r="R125" s="17" t="s">
        <v>5</v>
      </c>
      <c r="S125" s="17" t="s">
        <v>42</v>
      </c>
      <c r="T125" s="17" t="s">
        <v>64</v>
      </c>
      <c r="U125" s="17" t="s">
        <v>55</v>
      </c>
      <c r="V125" s="17" t="s">
        <v>51</v>
      </c>
      <c r="W125" s="17" t="s">
        <v>65</v>
      </c>
      <c r="X125" s="17" t="s">
        <v>66</v>
      </c>
      <c r="Y125" s="17" t="s">
        <v>67</v>
      </c>
      <c r="Z125" s="17" t="s">
        <v>8</v>
      </c>
      <c r="AA125" s="1" t="str">
        <f>VLOOKUP(A125,'[1]FritsJurgens 2026.01 Standard'!$A:$B,2,0)</f>
        <v>ST.One.40.G.R.BK SS</v>
      </c>
    </row>
    <row r="126" spans="1:27" x14ac:dyDescent="0.25">
      <c r="A126" s="57">
        <v>8720681604985</v>
      </c>
      <c r="B126" s="15" t="s">
        <v>69</v>
      </c>
      <c r="C126" s="16" t="s">
        <v>1044</v>
      </c>
      <c r="D126" s="28">
        <v>556.4</v>
      </c>
      <c r="E126" s="30">
        <f>D126*0.85</f>
        <v>472.93999999999994</v>
      </c>
      <c r="F126" s="30">
        <f>D126*0.8</f>
        <v>445.12</v>
      </c>
      <c r="G126" s="17" t="s">
        <v>395</v>
      </c>
      <c r="H126" s="18">
        <v>3.399</v>
      </c>
      <c r="I126" s="19">
        <v>13.4</v>
      </c>
      <c r="J126" s="20">
        <v>21.8</v>
      </c>
      <c r="K126" s="20">
        <v>35.5</v>
      </c>
      <c r="L126" s="15" t="s">
        <v>4</v>
      </c>
      <c r="M126" s="21">
        <v>1.341</v>
      </c>
      <c r="N126" s="15"/>
      <c r="O126" s="44"/>
      <c r="P126" s="17"/>
      <c r="Q126" s="17" t="s">
        <v>63</v>
      </c>
      <c r="R126" s="17" t="s">
        <v>5</v>
      </c>
      <c r="S126" s="17" t="s">
        <v>42</v>
      </c>
      <c r="T126" s="17" t="s">
        <v>64</v>
      </c>
      <c r="U126" s="17" t="s">
        <v>56</v>
      </c>
      <c r="V126" s="17" t="s">
        <v>52</v>
      </c>
      <c r="W126" s="17" t="s">
        <v>65</v>
      </c>
      <c r="X126" s="17" t="s">
        <v>66</v>
      </c>
      <c r="Y126" s="17" t="s">
        <v>67</v>
      </c>
      <c r="Z126" s="17" t="s">
        <v>8</v>
      </c>
      <c r="AA126" s="1" t="str">
        <f>VLOOKUP(A126,'[1]FritsJurgens 2026.01 Standard'!$A:$B,2,0)</f>
        <v>ST.One.40.G.R.SS</v>
      </c>
    </row>
    <row r="127" spans="1:27" x14ac:dyDescent="0.25">
      <c r="A127" s="57">
        <v>8720681605098</v>
      </c>
      <c r="B127" s="15" t="s">
        <v>70</v>
      </c>
      <c r="C127" s="16" t="s">
        <v>1045</v>
      </c>
      <c r="D127" s="28">
        <v>567.4</v>
      </c>
      <c r="E127" s="30">
        <f>D127*0.85</f>
        <v>482.28999999999996</v>
      </c>
      <c r="F127" s="30">
        <f>D127*0.8</f>
        <v>453.92</v>
      </c>
      <c r="G127" s="17" t="s">
        <v>395</v>
      </c>
      <c r="H127" s="18">
        <v>3.399</v>
      </c>
      <c r="I127" s="19">
        <v>13.4</v>
      </c>
      <c r="J127" s="20">
        <v>21.8</v>
      </c>
      <c r="K127" s="20">
        <v>35.5</v>
      </c>
      <c r="L127" s="15" t="s">
        <v>4</v>
      </c>
      <c r="M127" s="21">
        <v>1.341</v>
      </c>
      <c r="N127" s="15"/>
      <c r="O127" s="44"/>
      <c r="P127" s="17"/>
      <c r="Q127" s="17" t="s">
        <v>63</v>
      </c>
      <c r="R127" s="17" t="s">
        <v>1</v>
      </c>
      <c r="S127" s="17" t="s">
        <v>41</v>
      </c>
      <c r="T127" s="17" t="s">
        <v>64</v>
      </c>
      <c r="U127" s="17" t="s">
        <v>56</v>
      </c>
      <c r="V127" s="17" t="s">
        <v>52</v>
      </c>
      <c r="W127" s="17" t="s">
        <v>65</v>
      </c>
      <c r="X127" s="17" t="s">
        <v>66</v>
      </c>
      <c r="Y127" s="17" t="s">
        <v>67</v>
      </c>
      <c r="Z127" s="17" t="s">
        <v>8</v>
      </c>
      <c r="AA127" s="1" t="str">
        <f>VLOOKUP(A127,'[1]FritsJurgens 2026.01 Standard'!$A:$B,2,0)</f>
        <v>ST.One.40.G.R.SS BK</v>
      </c>
    </row>
    <row r="128" spans="1:27" x14ac:dyDescent="0.25">
      <c r="A128" s="57">
        <v>8720681605029</v>
      </c>
      <c r="B128" s="15" t="s">
        <v>71</v>
      </c>
      <c r="C128" s="16" t="s">
        <v>854</v>
      </c>
      <c r="D128" s="28">
        <v>574.6</v>
      </c>
      <c r="E128" s="30">
        <f>D128*0.85</f>
        <v>488.41</v>
      </c>
      <c r="F128" s="30">
        <f>D128*0.8</f>
        <v>459.68000000000006</v>
      </c>
      <c r="G128" s="17" t="s">
        <v>395</v>
      </c>
      <c r="H128" s="18">
        <v>3.331</v>
      </c>
      <c r="I128" s="19">
        <v>13.4</v>
      </c>
      <c r="J128" s="20">
        <v>21.8</v>
      </c>
      <c r="K128" s="20">
        <v>35.5</v>
      </c>
      <c r="L128" s="15" t="s">
        <v>4</v>
      </c>
      <c r="M128" s="21">
        <v>1.2669999999999999</v>
      </c>
      <c r="N128" s="15"/>
      <c r="O128" s="44"/>
      <c r="P128" s="17"/>
      <c r="Q128" s="17" t="s">
        <v>63</v>
      </c>
      <c r="R128" s="17" t="s">
        <v>1</v>
      </c>
      <c r="S128" s="17" t="s">
        <v>41</v>
      </c>
      <c r="T128" s="17" t="s">
        <v>64</v>
      </c>
      <c r="U128" s="17" t="s">
        <v>57</v>
      </c>
      <c r="V128" s="17" t="s">
        <v>51</v>
      </c>
      <c r="W128" s="17" t="s">
        <v>65</v>
      </c>
      <c r="X128" s="17" t="s">
        <v>66</v>
      </c>
      <c r="Y128" s="17" t="s">
        <v>67</v>
      </c>
      <c r="Z128" s="17" t="s">
        <v>8</v>
      </c>
      <c r="AA128" s="1" t="str">
        <f>VLOOKUP(A128,'[1]FritsJurgens 2026.01 Standard'!$A:$B,2,0)</f>
        <v>ST.One.40.G.S.BK</v>
      </c>
    </row>
    <row r="129" spans="1:27" x14ac:dyDescent="0.25">
      <c r="A129" s="57">
        <v>8720681605135</v>
      </c>
      <c r="B129" s="15" t="s">
        <v>72</v>
      </c>
      <c r="C129" s="16" t="s">
        <v>855</v>
      </c>
      <c r="D129" s="28">
        <v>563.6</v>
      </c>
      <c r="E129" s="30">
        <f>D129*0.85</f>
        <v>479.06</v>
      </c>
      <c r="F129" s="30">
        <f>D129*0.8</f>
        <v>450.88000000000005</v>
      </c>
      <c r="G129" s="17" t="s">
        <v>395</v>
      </c>
      <c r="H129" s="18">
        <v>3.331</v>
      </c>
      <c r="I129" s="19">
        <v>13.4</v>
      </c>
      <c r="J129" s="20">
        <v>21.8</v>
      </c>
      <c r="K129" s="20">
        <v>35.5</v>
      </c>
      <c r="L129" s="15" t="s">
        <v>4</v>
      </c>
      <c r="M129" s="21">
        <v>1.2669999999999999</v>
      </c>
      <c r="N129" s="15"/>
      <c r="O129" s="44"/>
      <c r="P129" s="17"/>
      <c r="Q129" s="17" t="s">
        <v>63</v>
      </c>
      <c r="R129" s="17" t="s">
        <v>5</v>
      </c>
      <c r="S129" s="17" t="s">
        <v>42</v>
      </c>
      <c r="T129" s="17" t="s">
        <v>64</v>
      </c>
      <c r="U129" s="17" t="s">
        <v>57</v>
      </c>
      <c r="V129" s="17" t="s">
        <v>51</v>
      </c>
      <c r="W129" s="17" t="s">
        <v>65</v>
      </c>
      <c r="X129" s="17" t="s">
        <v>66</v>
      </c>
      <c r="Y129" s="17" t="s">
        <v>67</v>
      </c>
      <c r="Z129" s="17" t="s">
        <v>8</v>
      </c>
      <c r="AA129" s="1" t="str">
        <f>VLOOKUP(A129,'[1]FritsJurgens 2026.01 Standard'!$A:$B,2,0)</f>
        <v>ST.One.40.G.S.BK SS</v>
      </c>
    </row>
    <row r="130" spans="1:27" s="6" customFormat="1" x14ac:dyDescent="0.25">
      <c r="A130" s="58">
        <v>8720681604961</v>
      </c>
      <c r="B130" s="22" t="s">
        <v>73</v>
      </c>
      <c r="C130" s="48" t="s">
        <v>856</v>
      </c>
      <c r="D130" s="39">
        <v>543.9</v>
      </c>
      <c r="E130" s="40">
        <f>D130*0.85</f>
        <v>462.31499999999994</v>
      </c>
      <c r="F130" s="40">
        <f>D130*0.8</f>
        <v>435.12</v>
      </c>
      <c r="G130" s="23" t="s">
        <v>395</v>
      </c>
      <c r="H130" s="24">
        <v>3.331</v>
      </c>
      <c r="I130" s="25">
        <v>13.4</v>
      </c>
      <c r="J130" s="26">
        <v>21.8</v>
      </c>
      <c r="K130" s="26">
        <v>35.5</v>
      </c>
      <c r="L130" s="22" t="s">
        <v>4</v>
      </c>
      <c r="M130" s="27">
        <v>1.2669999999999999</v>
      </c>
      <c r="N130" s="22"/>
      <c r="O130" s="45"/>
      <c r="P130" s="23"/>
      <c r="Q130" s="23" t="s">
        <v>63</v>
      </c>
      <c r="R130" s="23" t="s">
        <v>5</v>
      </c>
      <c r="S130" s="23" t="s">
        <v>42</v>
      </c>
      <c r="T130" s="23" t="s">
        <v>64</v>
      </c>
      <c r="U130" s="23" t="s">
        <v>58</v>
      </c>
      <c r="V130" s="23" t="s">
        <v>52</v>
      </c>
      <c r="W130" s="23" t="s">
        <v>65</v>
      </c>
      <c r="X130" s="23" t="s">
        <v>66</v>
      </c>
      <c r="Y130" s="23" t="s">
        <v>67</v>
      </c>
      <c r="Z130" s="23" t="s">
        <v>8</v>
      </c>
      <c r="AA130" s="1" t="str">
        <f>VLOOKUP(A130,'[1]FritsJurgens 2026.01 Standard'!$A:$B,2,0)</f>
        <v>ST.One.40.G.S.SS</v>
      </c>
    </row>
    <row r="131" spans="1:27" x14ac:dyDescent="0.25">
      <c r="A131" s="57">
        <v>8720681605081</v>
      </c>
      <c r="B131" s="15" t="s">
        <v>74</v>
      </c>
      <c r="C131" s="16" t="s">
        <v>857</v>
      </c>
      <c r="D131" s="28">
        <v>554.9</v>
      </c>
      <c r="E131" s="30">
        <f>D131*0.85</f>
        <v>471.66499999999996</v>
      </c>
      <c r="F131" s="30">
        <f>D131*0.8</f>
        <v>443.92</v>
      </c>
      <c r="G131" s="17" t="s">
        <v>395</v>
      </c>
      <c r="H131" s="18">
        <v>3.331</v>
      </c>
      <c r="I131" s="19">
        <v>13.4</v>
      </c>
      <c r="J131" s="20">
        <v>21.8</v>
      </c>
      <c r="K131" s="20">
        <v>35.5</v>
      </c>
      <c r="L131" s="15" t="s">
        <v>4</v>
      </c>
      <c r="M131" s="21">
        <v>1.2669999999999999</v>
      </c>
      <c r="N131" s="15"/>
      <c r="O131" s="44"/>
      <c r="P131" s="17"/>
      <c r="Q131" s="17" t="s">
        <v>63</v>
      </c>
      <c r="R131" s="17" t="s">
        <v>1</v>
      </c>
      <c r="S131" s="17" t="s">
        <v>41</v>
      </c>
      <c r="T131" s="17" t="s">
        <v>64</v>
      </c>
      <c r="U131" s="17" t="s">
        <v>58</v>
      </c>
      <c r="V131" s="17" t="s">
        <v>52</v>
      </c>
      <c r="W131" s="17" t="s">
        <v>65</v>
      </c>
      <c r="X131" s="17" t="s">
        <v>66</v>
      </c>
      <c r="Y131" s="17" t="s">
        <v>67</v>
      </c>
      <c r="Z131" s="17" t="s">
        <v>8</v>
      </c>
      <c r="AA131" s="1" t="str">
        <f>VLOOKUP(A131,'[1]FritsJurgens 2026.01 Standard'!$A:$B,2,0)</f>
        <v>ST.One.40.G.S.SS BK</v>
      </c>
    </row>
    <row r="132" spans="1:27" x14ac:dyDescent="0.25">
      <c r="A132" s="57">
        <v>8720681604992</v>
      </c>
      <c r="B132" s="15" t="s">
        <v>75</v>
      </c>
      <c r="C132" s="16" t="s">
        <v>858</v>
      </c>
      <c r="D132" s="28">
        <v>531.5</v>
      </c>
      <c r="E132" s="30">
        <f>D132*0.85</f>
        <v>451.77499999999998</v>
      </c>
      <c r="F132" s="30">
        <f>D132*0.8</f>
        <v>425.20000000000005</v>
      </c>
      <c r="G132" s="17" t="s">
        <v>395</v>
      </c>
      <c r="H132" s="18">
        <v>3.331</v>
      </c>
      <c r="I132" s="19">
        <v>13.4</v>
      </c>
      <c r="J132" s="20">
        <v>21.8</v>
      </c>
      <c r="K132" s="20">
        <v>35.5</v>
      </c>
      <c r="L132" s="15" t="s">
        <v>4</v>
      </c>
      <c r="M132" s="21">
        <v>1.2669999999999999</v>
      </c>
      <c r="N132" s="15"/>
      <c r="O132" s="44"/>
      <c r="P132" s="17"/>
      <c r="Q132" s="17" t="s">
        <v>63</v>
      </c>
      <c r="R132" s="17" t="s">
        <v>5</v>
      </c>
      <c r="S132" s="17" t="s">
        <v>42</v>
      </c>
      <c r="T132" s="17" t="s">
        <v>64</v>
      </c>
      <c r="U132" s="17" t="s">
        <v>59</v>
      </c>
      <c r="V132" s="17" t="s">
        <v>52</v>
      </c>
      <c r="W132" s="17" t="s">
        <v>65</v>
      </c>
      <c r="X132" s="17" t="s">
        <v>66</v>
      </c>
      <c r="Y132" s="17" t="s">
        <v>67</v>
      </c>
      <c r="Z132" s="17" t="s">
        <v>8</v>
      </c>
      <c r="AA132" s="1" t="str">
        <f>VLOOKUP(A132,'[1]FritsJurgens 2026.01 Standard'!$A:$B,2,0)</f>
        <v>ST.One.40.G.SN.SS</v>
      </c>
    </row>
    <row r="133" spans="1:27" x14ac:dyDescent="0.25">
      <c r="A133" s="57">
        <v>8720681605111</v>
      </c>
      <c r="B133" s="15" t="s">
        <v>76</v>
      </c>
      <c r="C133" s="16" t="s">
        <v>859</v>
      </c>
      <c r="D133" s="28">
        <v>542.5</v>
      </c>
      <c r="E133" s="30">
        <f>D133*0.85</f>
        <v>461.125</v>
      </c>
      <c r="F133" s="30">
        <f>D133*0.8</f>
        <v>434</v>
      </c>
      <c r="G133" s="17" t="s">
        <v>395</v>
      </c>
      <c r="H133" s="18">
        <v>3.331</v>
      </c>
      <c r="I133" s="19">
        <v>13.4</v>
      </c>
      <c r="J133" s="20">
        <v>21.8</v>
      </c>
      <c r="K133" s="20">
        <v>35.5</v>
      </c>
      <c r="L133" s="15" t="s">
        <v>4</v>
      </c>
      <c r="M133" s="21">
        <v>1.2669999999999999</v>
      </c>
      <c r="N133" s="15"/>
      <c r="O133" s="44"/>
      <c r="P133" s="17"/>
      <c r="Q133" s="17" t="s">
        <v>63</v>
      </c>
      <c r="R133" s="17" t="s">
        <v>1</v>
      </c>
      <c r="S133" s="17" t="s">
        <v>41</v>
      </c>
      <c r="T133" s="17" t="s">
        <v>64</v>
      </c>
      <c r="U133" s="17" t="s">
        <v>59</v>
      </c>
      <c r="V133" s="17" t="s">
        <v>52</v>
      </c>
      <c r="W133" s="17" t="s">
        <v>65</v>
      </c>
      <c r="X133" s="17" t="s">
        <v>66</v>
      </c>
      <c r="Y133" s="17" t="s">
        <v>67</v>
      </c>
      <c r="Z133" s="17" t="s">
        <v>8</v>
      </c>
      <c r="AA133" s="1" t="str">
        <f>VLOOKUP(A133,'[1]FritsJurgens 2026.01 Standard'!$A:$B,2,0)</f>
        <v>ST.One.40.G.SN.SS BK</v>
      </c>
    </row>
    <row r="134" spans="1:27" x14ac:dyDescent="0.25">
      <c r="A134" s="57">
        <v>8720681607689</v>
      </c>
      <c r="B134" s="15" t="s">
        <v>77</v>
      </c>
      <c r="C134" s="16" t="s">
        <v>1046</v>
      </c>
      <c r="D134" s="28">
        <v>543.9</v>
      </c>
      <c r="E134" s="30">
        <f>D134*0.85</f>
        <v>462.31499999999994</v>
      </c>
      <c r="F134" s="30">
        <f>D134*0.8</f>
        <v>435.12</v>
      </c>
      <c r="G134" s="17" t="s">
        <v>395</v>
      </c>
      <c r="H134" s="18">
        <v>3.3039999999999998</v>
      </c>
      <c r="I134" s="19">
        <v>13.4</v>
      </c>
      <c r="J134" s="20">
        <v>21.8</v>
      </c>
      <c r="K134" s="20">
        <v>35.5</v>
      </c>
      <c r="L134" s="15" t="s">
        <v>4</v>
      </c>
      <c r="M134" s="21">
        <v>1.246</v>
      </c>
      <c r="N134" s="15"/>
      <c r="O134" s="44"/>
      <c r="P134" s="17"/>
      <c r="Q134" s="17" t="s">
        <v>63</v>
      </c>
      <c r="R134" s="17" t="s">
        <v>5</v>
      </c>
      <c r="S134" s="17" t="s">
        <v>42</v>
      </c>
      <c r="T134" s="17" t="s">
        <v>64</v>
      </c>
      <c r="U134" s="17" t="s">
        <v>60</v>
      </c>
      <c r="V134" s="17" t="s">
        <v>52</v>
      </c>
      <c r="W134" s="17" t="s">
        <v>65</v>
      </c>
      <c r="X134" s="17" t="s">
        <v>66</v>
      </c>
      <c r="Y134" s="17" t="s">
        <v>67</v>
      </c>
      <c r="Z134" s="17" t="s">
        <v>8</v>
      </c>
      <c r="AA134" s="1" t="str">
        <f>VLOOKUP(A134,'[1]FritsJurgens 2026.01 Standard'!$A:$B,2,0)</f>
        <v>ST.One.40.G.FR.SS</v>
      </c>
    </row>
    <row r="135" spans="1:27" x14ac:dyDescent="0.25">
      <c r="A135" s="57">
        <v>8720681607696</v>
      </c>
      <c r="B135" s="15" t="s">
        <v>78</v>
      </c>
      <c r="C135" s="16" t="s">
        <v>1047</v>
      </c>
      <c r="D135" s="28">
        <v>554.9</v>
      </c>
      <c r="E135" s="30">
        <f>D135*0.85</f>
        <v>471.66499999999996</v>
      </c>
      <c r="F135" s="30">
        <f>D135*0.8</f>
        <v>443.92</v>
      </c>
      <c r="G135" s="17" t="s">
        <v>395</v>
      </c>
      <c r="H135" s="18">
        <v>3.3039999999999998</v>
      </c>
      <c r="I135" s="19">
        <v>13.4</v>
      </c>
      <c r="J135" s="20">
        <v>21.8</v>
      </c>
      <c r="K135" s="20">
        <v>35.5</v>
      </c>
      <c r="L135" s="15" t="s">
        <v>4</v>
      </c>
      <c r="M135" s="21">
        <v>1.246</v>
      </c>
      <c r="N135" s="15"/>
      <c r="O135" s="44"/>
      <c r="P135" s="17"/>
      <c r="Q135" s="17" t="s">
        <v>63</v>
      </c>
      <c r="R135" s="17" t="s">
        <v>1</v>
      </c>
      <c r="S135" s="17" t="s">
        <v>41</v>
      </c>
      <c r="T135" s="17" t="s">
        <v>64</v>
      </c>
      <c r="U135" s="17" t="s">
        <v>60</v>
      </c>
      <c r="V135" s="17" t="s">
        <v>52</v>
      </c>
      <c r="W135" s="17" t="s">
        <v>65</v>
      </c>
      <c r="X135" s="17" t="s">
        <v>66</v>
      </c>
      <c r="Y135" s="17" t="s">
        <v>67</v>
      </c>
      <c r="Z135" s="17" t="s">
        <v>8</v>
      </c>
      <c r="AA135" s="1" t="str">
        <f>VLOOKUP(A135,'[1]FritsJurgens 2026.01 Standard'!$A:$B,2,0)</f>
        <v>ST.One.40.G.FR.SS BK</v>
      </c>
    </row>
    <row r="136" spans="1:27" x14ac:dyDescent="0.25">
      <c r="A136" s="57">
        <v>8720681607627</v>
      </c>
      <c r="B136" s="15" t="s">
        <v>79</v>
      </c>
      <c r="C136" s="16" t="s">
        <v>790</v>
      </c>
      <c r="D136" s="28">
        <v>543.9</v>
      </c>
      <c r="E136" s="30">
        <f>D136*0.85</f>
        <v>462.31499999999994</v>
      </c>
      <c r="F136" s="30">
        <f>D136*0.8</f>
        <v>435.12</v>
      </c>
      <c r="G136" s="17" t="s">
        <v>395</v>
      </c>
      <c r="H136" s="18">
        <v>3.3069999999999999</v>
      </c>
      <c r="I136" s="19">
        <v>13.4</v>
      </c>
      <c r="J136" s="20">
        <v>21.8</v>
      </c>
      <c r="K136" s="20">
        <v>35.5</v>
      </c>
      <c r="L136" s="15" t="s">
        <v>4</v>
      </c>
      <c r="M136" s="21">
        <v>1.2490000000000001</v>
      </c>
      <c r="N136" s="15"/>
      <c r="O136" s="44"/>
      <c r="P136" s="17"/>
      <c r="Q136" s="17" t="s">
        <v>63</v>
      </c>
      <c r="R136" s="17" t="s">
        <v>5</v>
      </c>
      <c r="S136" s="17" t="s">
        <v>42</v>
      </c>
      <c r="T136" s="17" t="s">
        <v>64</v>
      </c>
      <c r="U136" s="17" t="s">
        <v>61</v>
      </c>
      <c r="V136" s="17" t="s">
        <v>52</v>
      </c>
      <c r="W136" s="17" t="s">
        <v>65</v>
      </c>
      <c r="X136" s="17" t="s">
        <v>66</v>
      </c>
      <c r="Y136" s="17" t="s">
        <v>67</v>
      </c>
      <c r="Z136" s="17" t="s">
        <v>8</v>
      </c>
      <c r="AA136" s="1" t="str">
        <f>VLOOKUP(A136,'[1]FritsJurgens 2026.01 Standard'!$A:$B,2,0)</f>
        <v>ST.One.40.G.FS.SS</v>
      </c>
    </row>
    <row r="137" spans="1:27" x14ac:dyDescent="0.25">
      <c r="A137" s="57">
        <v>8720681607634</v>
      </c>
      <c r="B137" s="15" t="s">
        <v>80</v>
      </c>
      <c r="C137" s="16" t="s">
        <v>791</v>
      </c>
      <c r="D137" s="28">
        <v>554.9</v>
      </c>
      <c r="E137" s="30">
        <f>D137*0.85</f>
        <v>471.66499999999996</v>
      </c>
      <c r="F137" s="30">
        <f>D137*0.8</f>
        <v>443.92</v>
      </c>
      <c r="G137" s="17" t="s">
        <v>395</v>
      </c>
      <c r="H137" s="18">
        <v>3.3069999999999999</v>
      </c>
      <c r="I137" s="19">
        <v>13.4</v>
      </c>
      <c r="J137" s="20">
        <v>21.8</v>
      </c>
      <c r="K137" s="20">
        <v>35.5</v>
      </c>
      <c r="L137" s="15" t="s">
        <v>4</v>
      </c>
      <c r="M137" s="21">
        <v>1.2490000000000001</v>
      </c>
      <c r="N137" s="15"/>
      <c r="O137" s="44"/>
      <c r="P137" s="17"/>
      <c r="Q137" s="17" t="s">
        <v>63</v>
      </c>
      <c r="R137" s="17" t="s">
        <v>1</v>
      </c>
      <c r="S137" s="17" t="s">
        <v>41</v>
      </c>
      <c r="T137" s="17" t="s">
        <v>64</v>
      </c>
      <c r="U137" s="17" t="s">
        <v>61</v>
      </c>
      <c r="V137" s="17" t="s">
        <v>52</v>
      </c>
      <c r="W137" s="17" t="s">
        <v>65</v>
      </c>
      <c r="X137" s="17" t="s">
        <v>66</v>
      </c>
      <c r="Y137" s="17" t="s">
        <v>67</v>
      </c>
      <c r="Z137" s="17" t="s">
        <v>8</v>
      </c>
      <c r="AA137" s="1" t="str">
        <f>VLOOKUP(A137,'[1]FritsJurgens 2026.01 Standard'!$A:$B,2,0)</f>
        <v>ST.One.40.G.FS.SS BK</v>
      </c>
    </row>
    <row r="138" spans="1:27" x14ac:dyDescent="0.25">
      <c r="A138" s="57">
        <v>8720681604794</v>
      </c>
      <c r="B138" s="15" t="s">
        <v>81</v>
      </c>
      <c r="C138" s="16" t="s">
        <v>1048</v>
      </c>
      <c r="D138" s="28">
        <v>549.29999999999995</v>
      </c>
      <c r="E138" s="30">
        <f>D138*0.85</f>
        <v>466.90499999999997</v>
      </c>
      <c r="F138" s="30">
        <f>D138*0.8</f>
        <v>439.44</v>
      </c>
      <c r="G138" s="17" t="s">
        <v>395</v>
      </c>
      <c r="H138" s="18">
        <v>3.27</v>
      </c>
      <c r="I138" s="19">
        <v>13.4</v>
      </c>
      <c r="J138" s="20">
        <v>21.8</v>
      </c>
      <c r="K138" s="20">
        <v>35.5</v>
      </c>
      <c r="L138" s="15" t="s">
        <v>4</v>
      </c>
      <c r="M138" s="21">
        <v>1.21</v>
      </c>
      <c r="N138" s="15"/>
      <c r="O138" s="44"/>
      <c r="P138" s="17"/>
      <c r="Q138" s="17" t="s">
        <v>63</v>
      </c>
      <c r="R138" s="17" t="s">
        <v>6</v>
      </c>
      <c r="S138" s="17" t="s">
        <v>44</v>
      </c>
      <c r="T138" s="17" t="s">
        <v>64</v>
      </c>
      <c r="U138" s="17" t="s">
        <v>55</v>
      </c>
      <c r="V138" s="17" t="s">
        <v>51</v>
      </c>
      <c r="W138" s="17" t="s">
        <v>65</v>
      </c>
      <c r="X138" s="17" t="s">
        <v>66</v>
      </c>
      <c r="Y138" s="17" t="s">
        <v>67</v>
      </c>
      <c r="Z138" s="17" t="s">
        <v>8</v>
      </c>
      <c r="AA138" s="1" t="str">
        <f>VLOOKUP(A138,'[1]FritsJurgens 2026.01 Standard'!$A:$B,2,0)</f>
        <v>ST.One.70.G.R.BK</v>
      </c>
    </row>
    <row r="139" spans="1:27" x14ac:dyDescent="0.25">
      <c r="A139" s="57">
        <v>8720681604619</v>
      </c>
      <c r="B139" s="15" t="s">
        <v>82</v>
      </c>
      <c r="C139" s="16" t="s">
        <v>1049</v>
      </c>
      <c r="D139" s="28">
        <v>528.5</v>
      </c>
      <c r="E139" s="30">
        <f>D139*0.85</f>
        <v>449.22499999999997</v>
      </c>
      <c r="F139" s="30">
        <f>D139*0.8</f>
        <v>422.8</v>
      </c>
      <c r="G139" s="17" t="s">
        <v>395</v>
      </c>
      <c r="H139" s="18">
        <v>3.2730000000000001</v>
      </c>
      <c r="I139" s="19">
        <v>13.4</v>
      </c>
      <c r="J139" s="20">
        <v>21.8</v>
      </c>
      <c r="K139" s="20">
        <v>35.5</v>
      </c>
      <c r="L139" s="15" t="s">
        <v>4</v>
      </c>
      <c r="M139" s="21">
        <v>1.2130000000000001</v>
      </c>
      <c r="N139" s="15"/>
      <c r="O139" s="44"/>
      <c r="P139" s="17"/>
      <c r="Q139" s="17" t="s">
        <v>63</v>
      </c>
      <c r="R139" s="17" t="s">
        <v>6</v>
      </c>
      <c r="S139" s="17" t="s">
        <v>44</v>
      </c>
      <c r="T139" s="17" t="s">
        <v>64</v>
      </c>
      <c r="U139" s="17" t="s">
        <v>56</v>
      </c>
      <c r="V139" s="17" t="s">
        <v>52</v>
      </c>
      <c r="W139" s="17" t="s">
        <v>65</v>
      </c>
      <c r="X139" s="17" t="s">
        <v>66</v>
      </c>
      <c r="Y139" s="17" t="s">
        <v>67</v>
      </c>
      <c r="Z139" s="17" t="s">
        <v>8</v>
      </c>
      <c r="AA139" s="1" t="str">
        <f>VLOOKUP(A139,'[1]FritsJurgens 2026.01 Standard'!$A:$B,2,0)</f>
        <v>ST.One.70.G.R.SS</v>
      </c>
    </row>
    <row r="140" spans="1:27" x14ac:dyDescent="0.25">
      <c r="A140" s="57">
        <v>8720681604763</v>
      </c>
      <c r="B140" s="15" t="s">
        <v>83</v>
      </c>
      <c r="C140" s="16" t="s">
        <v>860</v>
      </c>
      <c r="D140" s="28">
        <v>535.70000000000005</v>
      </c>
      <c r="E140" s="30">
        <f>D140*0.85</f>
        <v>455.34500000000003</v>
      </c>
      <c r="F140" s="30">
        <f>D140*0.8</f>
        <v>428.56000000000006</v>
      </c>
      <c r="G140" s="17" t="s">
        <v>395</v>
      </c>
      <c r="H140" s="18">
        <v>3.2050000000000001</v>
      </c>
      <c r="I140" s="19">
        <v>13.4</v>
      </c>
      <c r="J140" s="20">
        <v>21.8</v>
      </c>
      <c r="K140" s="20">
        <v>35.5</v>
      </c>
      <c r="L140" s="15" t="s">
        <v>4</v>
      </c>
      <c r="M140" s="21">
        <v>1.139</v>
      </c>
      <c r="N140" s="15"/>
      <c r="O140" s="44"/>
      <c r="P140" s="17"/>
      <c r="Q140" s="17" t="s">
        <v>63</v>
      </c>
      <c r="R140" s="17" t="s">
        <v>6</v>
      </c>
      <c r="S140" s="17" t="s">
        <v>44</v>
      </c>
      <c r="T140" s="17" t="s">
        <v>64</v>
      </c>
      <c r="U140" s="17" t="s">
        <v>57</v>
      </c>
      <c r="V140" s="17" t="s">
        <v>51</v>
      </c>
      <c r="W140" s="17" t="s">
        <v>65</v>
      </c>
      <c r="X140" s="17" t="s">
        <v>66</v>
      </c>
      <c r="Y140" s="17" t="s">
        <v>67</v>
      </c>
      <c r="Z140" s="17" t="s">
        <v>8</v>
      </c>
      <c r="AA140" s="1" t="str">
        <f>VLOOKUP(A140,'[1]FritsJurgens 2026.01 Standard'!$A:$B,2,0)</f>
        <v>ST.One.70.G.S.BK</v>
      </c>
    </row>
    <row r="141" spans="1:27" x14ac:dyDescent="0.25">
      <c r="A141" s="57">
        <v>8720681604640</v>
      </c>
      <c r="B141" s="15" t="s">
        <v>84</v>
      </c>
      <c r="C141" s="16" t="s">
        <v>861</v>
      </c>
      <c r="D141" s="28">
        <v>503.6</v>
      </c>
      <c r="E141" s="30">
        <f>D141*0.85</f>
        <v>428.06</v>
      </c>
      <c r="F141" s="30">
        <f>D141*0.8</f>
        <v>402.88000000000005</v>
      </c>
      <c r="G141" s="17" t="s">
        <v>395</v>
      </c>
      <c r="H141" s="18">
        <v>3.2050000000000001</v>
      </c>
      <c r="I141" s="19">
        <v>13.4</v>
      </c>
      <c r="J141" s="20">
        <v>21.8</v>
      </c>
      <c r="K141" s="20">
        <v>35.5</v>
      </c>
      <c r="L141" s="15" t="s">
        <v>4</v>
      </c>
      <c r="M141" s="21">
        <v>1.139</v>
      </c>
      <c r="N141" s="15"/>
      <c r="O141" s="44"/>
      <c r="P141" s="17"/>
      <c r="Q141" s="17" t="s">
        <v>63</v>
      </c>
      <c r="R141" s="17" t="s">
        <v>6</v>
      </c>
      <c r="S141" s="17" t="s">
        <v>44</v>
      </c>
      <c r="T141" s="17" t="s">
        <v>64</v>
      </c>
      <c r="U141" s="17" t="s">
        <v>59</v>
      </c>
      <c r="V141" s="17" t="s">
        <v>52</v>
      </c>
      <c r="W141" s="17" t="s">
        <v>65</v>
      </c>
      <c r="X141" s="17" t="s">
        <v>66</v>
      </c>
      <c r="Y141" s="17" t="s">
        <v>67</v>
      </c>
      <c r="Z141" s="17" t="s">
        <v>8</v>
      </c>
      <c r="AA141" s="1" t="str">
        <f>VLOOKUP(A141,'[1]FritsJurgens 2026.01 Standard'!$A:$B,2,0)</f>
        <v>ST.One.70.G.SN.SS</v>
      </c>
    </row>
    <row r="142" spans="1:27" x14ac:dyDescent="0.25">
      <c r="A142" s="57">
        <v>8720681607580</v>
      </c>
      <c r="B142" s="15" t="s">
        <v>85</v>
      </c>
      <c r="C142" s="16" t="s">
        <v>1050</v>
      </c>
      <c r="D142" s="28">
        <v>516</v>
      </c>
      <c r="E142" s="30">
        <f>D142*0.85</f>
        <v>438.59999999999997</v>
      </c>
      <c r="F142" s="30">
        <f>D142*0.8</f>
        <v>412.8</v>
      </c>
      <c r="G142" s="17" t="s">
        <v>395</v>
      </c>
      <c r="H142" s="18">
        <v>3.1779999999999999</v>
      </c>
      <c r="I142" s="19">
        <v>13.4</v>
      </c>
      <c r="J142" s="20">
        <v>21.8</v>
      </c>
      <c r="K142" s="20">
        <v>35.5</v>
      </c>
      <c r="L142" s="15" t="s">
        <v>4</v>
      </c>
      <c r="M142" s="21">
        <v>1.1180000000000001</v>
      </c>
      <c r="N142" s="15"/>
      <c r="O142" s="44"/>
      <c r="P142" s="17"/>
      <c r="Q142" s="17" t="s">
        <v>63</v>
      </c>
      <c r="R142" s="17" t="s">
        <v>6</v>
      </c>
      <c r="S142" s="17" t="s">
        <v>44</v>
      </c>
      <c r="T142" s="17" t="s">
        <v>64</v>
      </c>
      <c r="U142" s="17" t="s">
        <v>60</v>
      </c>
      <c r="V142" s="17" t="s">
        <v>52</v>
      </c>
      <c r="W142" s="17" t="s">
        <v>65</v>
      </c>
      <c r="X142" s="17" t="s">
        <v>66</v>
      </c>
      <c r="Y142" s="17" t="s">
        <v>67</v>
      </c>
      <c r="Z142" s="17" t="s">
        <v>8</v>
      </c>
      <c r="AA142" s="1" t="str">
        <f>VLOOKUP(A142,'[1]FritsJurgens 2026.01 Standard'!$A:$B,2,0)</f>
        <v>ST.One.70.G.FR.SS</v>
      </c>
    </row>
    <row r="143" spans="1:27" x14ac:dyDescent="0.25">
      <c r="A143" s="57">
        <v>8720681607573</v>
      </c>
      <c r="B143" s="15" t="s">
        <v>86</v>
      </c>
      <c r="C143" s="16" t="s">
        <v>792</v>
      </c>
      <c r="D143" s="28">
        <v>516</v>
      </c>
      <c r="E143" s="30">
        <f>D143*0.85</f>
        <v>438.59999999999997</v>
      </c>
      <c r="F143" s="30">
        <f>D143*0.8</f>
        <v>412.8</v>
      </c>
      <c r="G143" s="17" t="s">
        <v>395</v>
      </c>
      <c r="H143" s="18">
        <v>3.181</v>
      </c>
      <c r="I143" s="19">
        <v>13.4</v>
      </c>
      <c r="J143" s="20">
        <v>21.8</v>
      </c>
      <c r="K143" s="20">
        <v>35.5</v>
      </c>
      <c r="L143" s="15" t="s">
        <v>4</v>
      </c>
      <c r="M143" s="21">
        <v>1.121</v>
      </c>
      <c r="N143" s="15"/>
      <c r="O143" s="44"/>
      <c r="P143" s="17"/>
      <c r="Q143" s="17" t="s">
        <v>63</v>
      </c>
      <c r="R143" s="17" t="s">
        <v>6</v>
      </c>
      <c r="S143" s="17" t="s">
        <v>44</v>
      </c>
      <c r="T143" s="17" t="s">
        <v>64</v>
      </c>
      <c r="U143" s="17" t="s">
        <v>61</v>
      </c>
      <c r="V143" s="17" t="s">
        <v>52</v>
      </c>
      <c r="W143" s="17" t="s">
        <v>65</v>
      </c>
      <c r="X143" s="17" t="s">
        <v>66</v>
      </c>
      <c r="Y143" s="17" t="s">
        <v>67</v>
      </c>
      <c r="Z143" s="17" t="s">
        <v>8</v>
      </c>
      <c r="AA143" s="1" t="str">
        <f>VLOOKUP(A143,'[1]FritsJurgens 2026.01 Standard'!$A:$B,2,0)</f>
        <v>ST.One.70.G.FS.SS</v>
      </c>
    </row>
    <row r="144" spans="1:27" x14ac:dyDescent="0.25">
      <c r="A144" s="59">
        <v>8718868492258</v>
      </c>
      <c r="B144" s="31" t="s">
        <v>89</v>
      </c>
      <c r="C144" s="49" t="s">
        <v>862</v>
      </c>
      <c r="D144" s="32">
        <v>488</v>
      </c>
      <c r="E144" s="33">
        <f>D144*0.85</f>
        <v>414.8</v>
      </c>
      <c r="F144" s="33">
        <f>D144*0.8</f>
        <v>390.40000000000003</v>
      </c>
      <c r="G144" s="34" t="s">
        <v>395</v>
      </c>
      <c r="H144" s="35">
        <v>3.351</v>
      </c>
      <c r="I144" s="36">
        <v>13.4</v>
      </c>
      <c r="J144" s="37">
        <v>21.8</v>
      </c>
      <c r="K144" s="37">
        <v>35.5</v>
      </c>
      <c r="L144" s="31" t="s">
        <v>4</v>
      </c>
      <c r="M144" s="38">
        <v>1.369</v>
      </c>
      <c r="N144" s="31"/>
      <c r="O144" s="46"/>
      <c r="P144" s="34"/>
      <c r="Q144" s="34" t="s">
        <v>63</v>
      </c>
      <c r="R144" s="34" t="s">
        <v>7</v>
      </c>
      <c r="S144" s="34" t="s">
        <v>44</v>
      </c>
      <c r="T144" s="34" t="s">
        <v>87</v>
      </c>
      <c r="U144" s="34" t="s">
        <v>54</v>
      </c>
      <c r="V144" s="34" t="s">
        <v>52</v>
      </c>
      <c r="W144" s="34" t="s">
        <v>65</v>
      </c>
      <c r="X144" s="34" t="s">
        <v>66</v>
      </c>
      <c r="Y144" s="34" t="s">
        <v>88</v>
      </c>
      <c r="Z144" s="34"/>
      <c r="AA144" s="1" t="e">
        <f>VLOOKUP(A144,'[1]FritsJurgens 2026.01 Standard'!$A:$B,2,0)</f>
        <v>#N/A</v>
      </c>
    </row>
    <row r="145" spans="1:27" x14ac:dyDescent="0.25">
      <c r="A145" s="57">
        <v>8719325751727</v>
      </c>
      <c r="B145" s="15" t="s">
        <v>624</v>
      </c>
      <c r="C145" s="50" t="s">
        <v>651</v>
      </c>
      <c r="D145" s="28">
        <v>1018.2</v>
      </c>
      <c r="E145" s="30">
        <f>D145*0.85</f>
        <v>865.47</v>
      </c>
      <c r="F145" s="30">
        <f>D145*0.8</f>
        <v>814.56000000000006</v>
      </c>
      <c r="G145" s="17" t="s">
        <v>395</v>
      </c>
      <c r="H145" s="1">
        <v>6.0350000000000001</v>
      </c>
      <c r="I145" s="18">
        <v>13.4</v>
      </c>
      <c r="J145" s="19">
        <v>21.8</v>
      </c>
      <c r="K145" s="20">
        <v>35</v>
      </c>
      <c r="L145" s="15">
        <v>83026000</v>
      </c>
      <c r="M145" s="21">
        <v>4.0060000000000002</v>
      </c>
      <c r="N145" s="15"/>
      <c r="O145" s="44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" t="str">
        <f>VLOOKUP(A145,'[1]FritsJurgens 2026.01 Standard'!$A:$B,2,0)</f>
        <v>ST.M+.40.AA.S.SS</v>
      </c>
    </row>
    <row r="146" spans="1:27" x14ac:dyDescent="0.25">
      <c r="A146" s="57">
        <v>8719325751130</v>
      </c>
      <c r="B146" s="15" t="s">
        <v>625</v>
      </c>
      <c r="C146" s="50" t="s">
        <v>675</v>
      </c>
      <c r="D146" s="28">
        <v>1029.7</v>
      </c>
      <c r="E146" s="30">
        <f>D146*0.85</f>
        <v>875.245</v>
      </c>
      <c r="F146" s="30">
        <f>D146*0.8</f>
        <v>823.7600000000001</v>
      </c>
      <c r="G146" s="17" t="s">
        <v>395</v>
      </c>
      <c r="H146" s="1">
        <v>5.9980000000000002</v>
      </c>
      <c r="I146" s="18">
        <v>13.4</v>
      </c>
      <c r="J146" s="19">
        <v>21.8</v>
      </c>
      <c r="K146" s="20">
        <v>35</v>
      </c>
      <c r="L146" s="15">
        <v>83026000</v>
      </c>
      <c r="M146" s="21">
        <v>3.9849999999999999</v>
      </c>
      <c r="N146" s="15"/>
      <c r="O146" s="44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" t="str">
        <f>VLOOKUP(A146,'[1]FritsJurgens 2026.01 Standard'!$A:$B,2,0)</f>
        <v>ST.M+.40.AA.FR.SS BK</v>
      </c>
    </row>
    <row r="147" spans="1:27" x14ac:dyDescent="0.25">
      <c r="A147" s="57">
        <v>8719325751123</v>
      </c>
      <c r="B147" s="15" t="s">
        <v>626</v>
      </c>
      <c r="C147" s="50" t="s">
        <v>676</v>
      </c>
      <c r="D147" s="28">
        <v>1018.2</v>
      </c>
      <c r="E147" s="30">
        <f>D147*0.85</f>
        <v>865.47</v>
      </c>
      <c r="F147" s="30">
        <f>D147*0.8</f>
        <v>814.56000000000006</v>
      </c>
      <c r="G147" s="17" t="s">
        <v>395</v>
      </c>
      <c r="H147" s="1">
        <v>5.9980000000000002</v>
      </c>
      <c r="I147" s="18">
        <v>13.4</v>
      </c>
      <c r="J147" s="19">
        <v>21.8</v>
      </c>
      <c r="K147" s="20">
        <v>35</v>
      </c>
      <c r="L147" s="15">
        <v>83026000</v>
      </c>
      <c r="M147" s="21">
        <v>3.9849999999999999</v>
      </c>
      <c r="N147" s="15"/>
      <c r="O147" s="44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" t="str">
        <f>VLOOKUP(A147,'[1]FritsJurgens 2026.01 Standard'!$A:$B,2,0)</f>
        <v>ST.M+.40.AA.FR.SS</v>
      </c>
    </row>
    <row r="148" spans="1:27" x14ac:dyDescent="0.25">
      <c r="A148" s="57">
        <v>8719325751154</v>
      </c>
      <c r="B148" s="15" t="s">
        <v>627</v>
      </c>
      <c r="C148" s="50" t="s">
        <v>652</v>
      </c>
      <c r="D148" s="28">
        <v>1029.7</v>
      </c>
      <c r="E148" s="30">
        <f>D148*0.85</f>
        <v>875.245</v>
      </c>
      <c r="F148" s="30">
        <f>D148*0.8</f>
        <v>823.7600000000001</v>
      </c>
      <c r="G148" s="17" t="s">
        <v>395</v>
      </c>
      <c r="H148" s="1">
        <v>6.0010000000000003</v>
      </c>
      <c r="I148" s="18">
        <v>13.4</v>
      </c>
      <c r="J148" s="19">
        <v>21.8</v>
      </c>
      <c r="K148" s="20">
        <v>35</v>
      </c>
      <c r="L148" s="15">
        <v>83026000</v>
      </c>
      <c r="M148" s="21">
        <v>3.988</v>
      </c>
      <c r="N148" s="15"/>
      <c r="O148" s="44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" t="str">
        <f>VLOOKUP(A148,'[1]FritsJurgens 2026.01 Standard'!$A:$B,2,0)</f>
        <v>ST.M+.40.AA.FS.SS BK</v>
      </c>
    </row>
    <row r="149" spans="1:27" x14ac:dyDescent="0.25">
      <c r="A149" s="57">
        <v>8719325751147</v>
      </c>
      <c r="B149" s="15" t="s">
        <v>628</v>
      </c>
      <c r="C149" s="50" t="s">
        <v>653</v>
      </c>
      <c r="D149" s="28">
        <v>1018.2</v>
      </c>
      <c r="E149" s="30">
        <f>D149*0.85</f>
        <v>865.47</v>
      </c>
      <c r="F149" s="30">
        <f>D149*0.8</f>
        <v>814.56000000000006</v>
      </c>
      <c r="G149" s="17" t="s">
        <v>395</v>
      </c>
      <c r="H149" s="1">
        <v>6.0010000000000003</v>
      </c>
      <c r="I149" s="18">
        <v>13.4</v>
      </c>
      <c r="J149" s="19">
        <v>21.8</v>
      </c>
      <c r="K149" s="20">
        <v>35</v>
      </c>
      <c r="L149" s="15">
        <v>83026000</v>
      </c>
      <c r="M149" s="21">
        <v>3.988</v>
      </c>
      <c r="N149" s="15"/>
      <c r="O149" s="44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" t="str">
        <f>VLOOKUP(A149,'[1]FritsJurgens 2026.01 Standard'!$A:$B,2,0)</f>
        <v>ST.M+.40.AA.FS.SS</v>
      </c>
    </row>
    <row r="150" spans="1:27" x14ac:dyDescent="0.25">
      <c r="A150" s="57">
        <v>8720681600864</v>
      </c>
      <c r="B150" s="15" t="s">
        <v>90</v>
      </c>
      <c r="C150" s="50" t="s">
        <v>1051</v>
      </c>
      <c r="D150" s="28">
        <v>1098.8</v>
      </c>
      <c r="E150" s="30">
        <f>D150*0.85</f>
        <v>933.9799999999999</v>
      </c>
      <c r="F150" s="30">
        <f>D150*0.8</f>
        <v>879.04</v>
      </c>
      <c r="G150" s="17" t="s">
        <v>395</v>
      </c>
      <c r="H150" s="18">
        <v>6.1680000000000001</v>
      </c>
      <c r="I150" s="19">
        <v>13.4</v>
      </c>
      <c r="J150" s="20">
        <v>21.8</v>
      </c>
      <c r="K150" s="20">
        <v>35.5</v>
      </c>
      <c r="L150" s="15">
        <v>83026000</v>
      </c>
      <c r="M150" s="21">
        <v>4.1100000000000003</v>
      </c>
      <c r="N150" s="15"/>
      <c r="O150" s="44"/>
      <c r="P150" s="17"/>
      <c r="Q150" s="17" t="s">
        <v>63</v>
      </c>
      <c r="R150" s="17" t="s">
        <v>9</v>
      </c>
      <c r="S150" s="17" t="s">
        <v>39</v>
      </c>
      <c r="T150" s="17" t="s">
        <v>91</v>
      </c>
      <c r="U150" s="17" t="s">
        <v>55</v>
      </c>
      <c r="V150" s="17" t="s">
        <v>48</v>
      </c>
      <c r="W150" s="17" t="s">
        <v>65</v>
      </c>
      <c r="X150" s="17" t="s">
        <v>66</v>
      </c>
      <c r="Y150" s="17" t="s">
        <v>92</v>
      </c>
      <c r="Z150" s="17"/>
      <c r="AA150" s="1" t="str">
        <f>VLOOKUP(A150,'[1]FritsJurgens 2026.01 Standard'!$A:$B,2,0)</f>
        <v>ST.M+.40.A.R.BK</v>
      </c>
    </row>
    <row r="151" spans="1:27" x14ac:dyDescent="0.25">
      <c r="A151" s="57">
        <v>8720681606484</v>
      </c>
      <c r="B151" s="15" t="s">
        <v>93</v>
      </c>
      <c r="C151" s="50" t="s">
        <v>1052</v>
      </c>
      <c r="D151" s="28">
        <v>1087.3</v>
      </c>
      <c r="E151" s="30">
        <f>D151*0.85</f>
        <v>924.20499999999993</v>
      </c>
      <c r="F151" s="30">
        <f>D151*0.8</f>
        <v>869.84</v>
      </c>
      <c r="G151" s="17" t="s">
        <v>395</v>
      </c>
      <c r="H151" s="18">
        <v>6.1680000000000001</v>
      </c>
      <c r="I151" s="19">
        <v>13.4</v>
      </c>
      <c r="J151" s="20">
        <v>21.8</v>
      </c>
      <c r="K151" s="20">
        <v>35.5</v>
      </c>
      <c r="L151" s="15">
        <v>83026000</v>
      </c>
      <c r="M151" s="21">
        <v>4.1100000000000003</v>
      </c>
      <c r="N151" s="15"/>
      <c r="O151" s="44"/>
      <c r="P151" s="17"/>
      <c r="Q151" s="17" t="s">
        <v>63</v>
      </c>
      <c r="R151" s="17" t="s">
        <v>10</v>
      </c>
      <c r="S151" s="17" t="s">
        <v>40</v>
      </c>
      <c r="T151" s="17" t="s">
        <v>91</v>
      </c>
      <c r="U151" s="17" t="s">
        <v>55</v>
      </c>
      <c r="V151" s="17" t="s">
        <v>48</v>
      </c>
      <c r="W151" s="17" t="s">
        <v>65</v>
      </c>
      <c r="X151" s="17" t="s">
        <v>66</v>
      </c>
      <c r="Y151" s="17" t="s">
        <v>92</v>
      </c>
      <c r="Z151" s="17"/>
      <c r="AA151" s="1" t="str">
        <f>VLOOKUP(A151,'[1]FritsJurgens 2026.01 Standard'!$A:$B,2,0)</f>
        <v>ST.M+.40.A.R.BK SS</v>
      </c>
    </row>
    <row r="152" spans="1:27" x14ac:dyDescent="0.25">
      <c r="A152" s="57">
        <v>8720681617749</v>
      </c>
      <c r="B152" s="15" t="s">
        <v>94</v>
      </c>
      <c r="C152" s="50" t="s">
        <v>1053</v>
      </c>
      <c r="D152" s="28">
        <v>1066.4000000000001</v>
      </c>
      <c r="E152" s="30">
        <f>D152*0.85</f>
        <v>906.44</v>
      </c>
      <c r="F152" s="30">
        <f>D152*0.8</f>
        <v>853.12000000000012</v>
      </c>
      <c r="G152" s="17" t="s">
        <v>395</v>
      </c>
      <c r="H152" s="18">
        <v>6.17</v>
      </c>
      <c r="I152" s="19">
        <v>13.4</v>
      </c>
      <c r="J152" s="20">
        <v>21.8</v>
      </c>
      <c r="K152" s="20">
        <v>35.5</v>
      </c>
      <c r="L152" s="15">
        <v>83026000</v>
      </c>
      <c r="M152" s="21">
        <v>4.1120000000000001</v>
      </c>
      <c r="N152" s="15"/>
      <c r="O152" s="44"/>
      <c r="P152" s="17"/>
      <c r="Q152" s="17" t="s">
        <v>63</v>
      </c>
      <c r="R152" s="17" t="s">
        <v>10</v>
      </c>
      <c r="S152" s="17" t="s">
        <v>40</v>
      </c>
      <c r="T152" s="17" t="s">
        <v>91</v>
      </c>
      <c r="U152" s="17" t="s">
        <v>56</v>
      </c>
      <c r="V152" s="17" t="s">
        <v>49</v>
      </c>
      <c r="W152" s="17" t="s">
        <v>65</v>
      </c>
      <c r="X152" s="17" t="s">
        <v>66</v>
      </c>
      <c r="Y152" s="17" t="s">
        <v>92</v>
      </c>
      <c r="Z152" s="17"/>
      <c r="AA152" s="1" t="str">
        <f>VLOOKUP(A152,'[1]FritsJurgens 2026.01 Standard'!$A:$B,2,0)</f>
        <v>ST.M+.40.A.R.SS</v>
      </c>
    </row>
    <row r="153" spans="1:27" x14ac:dyDescent="0.25">
      <c r="A153" s="57">
        <v>8720681618012</v>
      </c>
      <c r="B153" s="15" t="s">
        <v>95</v>
      </c>
      <c r="C153" s="50" t="s">
        <v>1054</v>
      </c>
      <c r="D153" s="28">
        <v>1077.9000000000001</v>
      </c>
      <c r="E153" s="30">
        <f>D153*0.85</f>
        <v>916.21500000000003</v>
      </c>
      <c r="F153" s="30">
        <f>D153*0.8</f>
        <v>862.32000000000016</v>
      </c>
      <c r="G153" s="17" t="s">
        <v>395</v>
      </c>
      <c r="H153" s="18">
        <v>6.17</v>
      </c>
      <c r="I153" s="19">
        <v>13.4</v>
      </c>
      <c r="J153" s="20">
        <v>21.8</v>
      </c>
      <c r="K153" s="20">
        <v>35.5</v>
      </c>
      <c r="L153" s="15">
        <v>83026000</v>
      </c>
      <c r="M153" s="21">
        <v>4.1120000000000001</v>
      </c>
      <c r="N153" s="15"/>
      <c r="O153" s="44"/>
      <c r="P153" s="17"/>
      <c r="Q153" s="17" t="s">
        <v>63</v>
      </c>
      <c r="R153" s="17" t="s">
        <v>9</v>
      </c>
      <c r="S153" s="17" t="s">
        <v>39</v>
      </c>
      <c r="T153" s="17" t="s">
        <v>91</v>
      </c>
      <c r="U153" s="17" t="s">
        <v>56</v>
      </c>
      <c r="V153" s="17" t="s">
        <v>49</v>
      </c>
      <c r="W153" s="17" t="s">
        <v>65</v>
      </c>
      <c r="X153" s="17" t="s">
        <v>66</v>
      </c>
      <c r="Y153" s="17" t="s">
        <v>92</v>
      </c>
      <c r="Z153" s="17"/>
      <c r="AA153" s="1" t="str">
        <f>VLOOKUP(A153,'[1]FritsJurgens 2026.01 Standard'!$A:$B,2,0)</f>
        <v>ST.M+.40.A.R.SS BK</v>
      </c>
    </row>
    <row r="154" spans="1:27" x14ac:dyDescent="0.25">
      <c r="A154" s="57">
        <v>8720681604862</v>
      </c>
      <c r="B154" s="15" t="s">
        <v>96</v>
      </c>
      <c r="C154" s="50" t="s">
        <v>863</v>
      </c>
      <c r="D154" s="28">
        <v>1085.2</v>
      </c>
      <c r="E154" s="30">
        <f>D154*0.85</f>
        <v>922.42</v>
      </c>
      <c r="F154" s="30">
        <f>D154*0.8</f>
        <v>868.16000000000008</v>
      </c>
      <c r="G154" s="17" t="s">
        <v>395</v>
      </c>
      <c r="H154" s="18">
        <v>6.1029999999999998</v>
      </c>
      <c r="I154" s="19">
        <v>13.4</v>
      </c>
      <c r="J154" s="20">
        <v>21.8</v>
      </c>
      <c r="K154" s="20">
        <v>35.5</v>
      </c>
      <c r="L154" s="15">
        <v>83026000</v>
      </c>
      <c r="M154" s="21">
        <v>4.0389999999999997</v>
      </c>
      <c r="N154" s="15"/>
      <c r="O154" s="44"/>
      <c r="P154" s="17"/>
      <c r="Q154" s="17" t="s">
        <v>63</v>
      </c>
      <c r="R154" s="17" t="s">
        <v>9</v>
      </c>
      <c r="S154" s="17" t="s">
        <v>39</v>
      </c>
      <c r="T154" s="17" t="s">
        <v>91</v>
      </c>
      <c r="U154" s="17" t="s">
        <v>57</v>
      </c>
      <c r="V154" s="17" t="s">
        <v>48</v>
      </c>
      <c r="W154" s="17" t="s">
        <v>65</v>
      </c>
      <c r="X154" s="17" t="s">
        <v>66</v>
      </c>
      <c r="Y154" s="17" t="s">
        <v>92</v>
      </c>
      <c r="Z154" s="17"/>
      <c r="AA154" s="1" t="str">
        <f>VLOOKUP(A154,'[1]FritsJurgens 2026.01 Standard'!$A:$B,2,0)</f>
        <v>ST.M+.40.A.S.BK</v>
      </c>
    </row>
    <row r="155" spans="1:27" x14ac:dyDescent="0.25">
      <c r="A155" s="57">
        <v>8720681612560</v>
      </c>
      <c r="B155" s="15" t="s">
        <v>97</v>
      </c>
      <c r="C155" s="50" t="s">
        <v>864</v>
      </c>
      <c r="D155" s="28">
        <v>1073.7</v>
      </c>
      <c r="E155" s="30">
        <f>D155*0.85</f>
        <v>912.64499999999998</v>
      </c>
      <c r="F155" s="30">
        <f>D155*0.8</f>
        <v>858.96</v>
      </c>
      <c r="G155" s="17" t="s">
        <v>395</v>
      </c>
      <c r="H155" s="18">
        <v>6.1029999999999998</v>
      </c>
      <c r="I155" s="19">
        <v>13.4</v>
      </c>
      <c r="J155" s="20">
        <v>21.8</v>
      </c>
      <c r="K155" s="20">
        <v>35.5</v>
      </c>
      <c r="L155" s="15">
        <v>83026000</v>
      </c>
      <c r="M155" s="21">
        <v>4.0389999999999997</v>
      </c>
      <c r="N155" s="15"/>
      <c r="O155" s="44"/>
      <c r="P155" s="17"/>
      <c r="Q155" s="17" t="s">
        <v>63</v>
      </c>
      <c r="R155" s="17" t="s">
        <v>10</v>
      </c>
      <c r="S155" s="17" t="s">
        <v>40</v>
      </c>
      <c r="T155" s="17" t="s">
        <v>91</v>
      </c>
      <c r="U155" s="17" t="s">
        <v>57</v>
      </c>
      <c r="V155" s="17" t="s">
        <v>48</v>
      </c>
      <c r="W155" s="17" t="s">
        <v>65</v>
      </c>
      <c r="X155" s="17" t="s">
        <v>66</v>
      </c>
      <c r="Y155" s="17" t="s">
        <v>92</v>
      </c>
      <c r="Z155" s="17"/>
      <c r="AA155" s="1" t="str">
        <f>VLOOKUP(A155,'[1]FritsJurgens 2026.01 Standard'!$A:$B,2,0)</f>
        <v>ST.M+.40.A.S.BK SS</v>
      </c>
    </row>
    <row r="156" spans="1:27" x14ac:dyDescent="0.25">
      <c r="A156" s="57">
        <v>8720681609980</v>
      </c>
      <c r="B156" s="15" t="s">
        <v>98</v>
      </c>
      <c r="C156" s="50" t="s">
        <v>865</v>
      </c>
      <c r="D156" s="28">
        <v>1053.9000000000001</v>
      </c>
      <c r="E156" s="30">
        <f>D156*0.85</f>
        <v>895.81500000000005</v>
      </c>
      <c r="F156" s="30">
        <f>D156*0.8</f>
        <v>843.12000000000012</v>
      </c>
      <c r="G156" s="17" t="s">
        <v>395</v>
      </c>
      <c r="H156" s="18">
        <v>6.1020000000000003</v>
      </c>
      <c r="I156" s="19">
        <v>13.4</v>
      </c>
      <c r="J156" s="20">
        <v>21.8</v>
      </c>
      <c r="K156" s="20">
        <v>35.5</v>
      </c>
      <c r="L156" s="15">
        <v>83026000</v>
      </c>
      <c r="M156" s="21">
        <v>4.0380000000000003</v>
      </c>
      <c r="N156" s="15"/>
      <c r="O156" s="44"/>
      <c r="P156" s="17"/>
      <c r="Q156" s="17" t="s">
        <v>63</v>
      </c>
      <c r="R156" s="17" t="s">
        <v>10</v>
      </c>
      <c r="S156" s="17" t="s">
        <v>40</v>
      </c>
      <c r="T156" s="17" t="s">
        <v>91</v>
      </c>
      <c r="U156" s="17" t="s">
        <v>58</v>
      </c>
      <c r="V156" s="17" t="s">
        <v>49</v>
      </c>
      <c r="W156" s="17" t="s">
        <v>65</v>
      </c>
      <c r="X156" s="17" t="s">
        <v>66</v>
      </c>
      <c r="Y156" s="17" t="s">
        <v>92</v>
      </c>
      <c r="Z156" s="17"/>
      <c r="AA156" s="1" t="str">
        <f>VLOOKUP(A156,'[1]FritsJurgens 2026.01 Standard'!$A:$B,2,0)</f>
        <v>ST.M+.40.A.S.SS</v>
      </c>
    </row>
    <row r="157" spans="1:27" x14ac:dyDescent="0.25">
      <c r="A157" s="57">
        <v>8720681610788</v>
      </c>
      <c r="B157" s="15" t="s">
        <v>99</v>
      </c>
      <c r="C157" s="50" t="s">
        <v>866</v>
      </c>
      <c r="D157" s="28">
        <v>1065.4000000000001</v>
      </c>
      <c r="E157" s="30">
        <f>D157*0.85</f>
        <v>905.59</v>
      </c>
      <c r="F157" s="30">
        <f>D157*0.8</f>
        <v>852.32000000000016</v>
      </c>
      <c r="G157" s="17" t="s">
        <v>395</v>
      </c>
      <c r="H157" s="18">
        <v>6.1020000000000003</v>
      </c>
      <c r="I157" s="19">
        <v>13.4</v>
      </c>
      <c r="J157" s="20">
        <v>21.8</v>
      </c>
      <c r="K157" s="20">
        <v>35.5</v>
      </c>
      <c r="L157" s="15">
        <v>83026000</v>
      </c>
      <c r="M157" s="21">
        <v>4.0380000000000003</v>
      </c>
      <c r="N157" s="15"/>
      <c r="O157" s="44"/>
      <c r="P157" s="17"/>
      <c r="Q157" s="17" t="s">
        <v>63</v>
      </c>
      <c r="R157" s="17" t="s">
        <v>9</v>
      </c>
      <c r="S157" s="17" t="s">
        <v>39</v>
      </c>
      <c r="T157" s="17" t="s">
        <v>91</v>
      </c>
      <c r="U157" s="17" t="s">
        <v>58</v>
      </c>
      <c r="V157" s="17" t="s">
        <v>49</v>
      </c>
      <c r="W157" s="17" t="s">
        <v>65</v>
      </c>
      <c r="X157" s="17" t="s">
        <v>66</v>
      </c>
      <c r="Y157" s="17" t="s">
        <v>92</v>
      </c>
      <c r="Z157" s="17"/>
      <c r="AA157" s="1" t="str">
        <f>VLOOKUP(A157,'[1]FritsJurgens 2026.01 Standard'!$A:$B,2,0)</f>
        <v>ST.M+.40.A.S.SS BK</v>
      </c>
    </row>
    <row r="158" spans="1:27" x14ac:dyDescent="0.25">
      <c r="A158" s="57">
        <v>8720681608723</v>
      </c>
      <c r="B158" s="15" t="s">
        <v>100</v>
      </c>
      <c r="C158" s="50" t="s">
        <v>546</v>
      </c>
      <c r="D158" s="28">
        <v>1053.9000000000001</v>
      </c>
      <c r="E158" s="30">
        <f>D158*0.85</f>
        <v>895.81500000000005</v>
      </c>
      <c r="F158" s="30">
        <f>D158*0.8</f>
        <v>843.12000000000012</v>
      </c>
      <c r="G158" s="17" t="s">
        <v>395</v>
      </c>
      <c r="H158" s="18">
        <v>6.0750000000000002</v>
      </c>
      <c r="I158" s="19">
        <v>13.4</v>
      </c>
      <c r="J158" s="20">
        <v>21.8</v>
      </c>
      <c r="K158" s="20">
        <v>35.5</v>
      </c>
      <c r="L158" s="15">
        <v>83026000</v>
      </c>
      <c r="M158" s="21">
        <v>4.0170000000000003</v>
      </c>
      <c r="N158" s="15"/>
      <c r="O158" s="44"/>
      <c r="P158" s="17" t="s">
        <v>8</v>
      </c>
      <c r="Q158" s="17" t="s">
        <v>63</v>
      </c>
      <c r="R158" s="17" t="s">
        <v>10</v>
      </c>
      <c r="S158" s="17" t="s">
        <v>40</v>
      </c>
      <c r="T158" s="17" t="s">
        <v>91</v>
      </c>
      <c r="U158" s="17" t="s">
        <v>60</v>
      </c>
      <c r="V158" s="17" t="s">
        <v>49</v>
      </c>
      <c r="W158" s="17" t="s">
        <v>65</v>
      </c>
      <c r="X158" s="17" t="s">
        <v>66</v>
      </c>
      <c r="Y158" s="17" t="s">
        <v>92</v>
      </c>
      <c r="Z158" s="17"/>
      <c r="AA158" s="1" t="str">
        <f>VLOOKUP(A158,'[1]FritsJurgens 2026.01 Standard'!$A:$B,2,0)</f>
        <v>ST.M+.40.A.FR.SS</v>
      </c>
    </row>
    <row r="159" spans="1:27" s="6" customFormat="1" x14ac:dyDescent="0.25">
      <c r="A159" s="58">
        <v>8720681602677</v>
      </c>
      <c r="B159" s="22" t="s">
        <v>101</v>
      </c>
      <c r="C159" s="51" t="s">
        <v>547</v>
      </c>
      <c r="D159" s="39">
        <v>1065.4000000000001</v>
      </c>
      <c r="E159" s="40">
        <f>D159*0.85</f>
        <v>905.59</v>
      </c>
      <c r="F159" s="40">
        <f>D159*0.8</f>
        <v>852.32000000000016</v>
      </c>
      <c r="G159" s="23" t="s">
        <v>395</v>
      </c>
      <c r="H159" s="24">
        <v>6.0750000000000002</v>
      </c>
      <c r="I159" s="25">
        <v>13.4</v>
      </c>
      <c r="J159" s="26">
        <v>21.8</v>
      </c>
      <c r="K159" s="26">
        <v>35.5</v>
      </c>
      <c r="L159" s="22" t="s">
        <v>4</v>
      </c>
      <c r="M159" s="27">
        <v>4.0170000000000003</v>
      </c>
      <c r="N159" s="22"/>
      <c r="O159" s="45"/>
      <c r="P159" s="23" t="s">
        <v>8</v>
      </c>
      <c r="Q159" s="23" t="s">
        <v>63</v>
      </c>
      <c r="R159" s="23" t="s">
        <v>9</v>
      </c>
      <c r="S159" s="23" t="s">
        <v>39</v>
      </c>
      <c r="T159" s="23" t="s">
        <v>91</v>
      </c>
      <c r="U159" s="23" t="s">
        <v>60</v>
      </c>
      <c r="V159" s="23" t="s">
        <v>49</v>
      </c>
      <c r="W159" s="23" t="s">
        <v>65</v>
      </c>
      <c r="X159" s="23" t="s">
        <v>66</v>
      </c>
      <c r="Y159" s="23" t="s">
        <v>92</v>
      </c>
      <c r="Z159" s="23"/>
      <c r="AA159" s="1" t="str">
        <f>VLOOKUP(A159,'[1]FritsJurgens 2026.01 Standard'!$A:$B,2,0)</f>
        <v>ST.M+.40.A.FR.SS BK</v>
      </c>
    </row>
    <row r="160" spans="1:27" x14ac:dyDescent="0.25">
      <c r="A160" s="57">
        <v>8720681611648</v>
      </c>
      <c r="B160" s="15" t="s">
        <v>102</v>
      </c>
      <c r="C160" s="50" t="s">
        <v>867</v>
      </c>
      <c r="D160" s="28">
        <v>1053.9000000000001</v>
      </c>
      <c r="E160" s="30">
        <f>D160*0.85</f>
        <v>895.81500000000005</v>
      </c>
      <c r="F160" s="30">
        <f>D160*0.8</f>
        <v>843.12000000000012</v>
      </c>
      <c r="G160" s="17" t="s">
        <v>395</v>
      </c>
      <c r="H160" s="18">
        <v>6.0780000000000003</v>
      </c>
      <c r="I160" s="19">
        <v>13.4</v>
      </c>
      <c r="J160" s="20">
        <v>21.8</v>
      </c>
      <c r="K160" s="20">
        <v>35.5</v>
      </c>
      <c r="L160" s="15">
        <v>83026000</v>
      </c>
      <c r="M160" s="21">
        <v>4.0199999999999996</v>
      </c>
      <c r="N160" s="15"/>
      <c r="O160" s="44"/>
      <c r="P160" s="17" t="s">
        <v>8</v>
      </c>
      <c r="Q160" s="17" t="s">
        <v>63</v>
      </c>
      <c r="R160" s="17" t="s">
        <v>10</v>
      </c>
      <c r="S160" s="17" t="s">
        <v>40</v>
      </c>
      <c r="T160" s="17" t="s">
        <v>91</v>
      </c>
      <c r="U160" s="17" t="s">
        <v>61</v>
      </c>
      <c r="V160" s="17" t="s">
        <v>49</v>
      </c>
      <c r="W160" s="17" t="s">
        <v>65</v>
      </c>
      <c r="X160" s="17" t="s">
        <v>66</v>
      </c>
      <c r="Y160" s="17" t="s">
        <v>92</v>
      </c>
      <c r="Z160" s="17"/>
      <c r="AA160" s="1" t="str">
        <f>VLOOKUP(A160,'[1]FritsJurgens 2026.01 Standard'!$A:$B,2,0)</f>
        <v>ST.M+.40.A.FS.SS</v>
      </c>
    </row>
    <row r="161" spans="1:27" x14ac:dyDescent="0.25">
      <c r="A161" s="57">
        <v>8720681602370</v>
      </c>
      <c r="B161" s="15" t="s">
        <v>103</v>
      </c>
      <c r="C161" s="50" t="s">
        <v>868</v>
      </c>
      <c r="D161" s="28">
        <v>1065.4000000000001</v>
      </c>
      <c r="E161" s="30">
        <f>D161*0.85</f>
        <v>905.59</v>
      </c>
      <c r="F161" s="30">
        <f>D161*0.8</f>
        <v>852.32000000000016</v>
      </c>
      <c r="G161" s="17" t="s">
        <v>395</v>
      </c>
      <c r="H161" s="18">
        <v>6.0780000000000003</v>
      </c>
      <c r="I161" s="19">
        <v>13.4</v>
      </c>
      <c r="J161" s="20">
        <v>21.8</v>
      </c>
      <c r="K161" s="20">
        <v>35.5</v>
      </c>
      <c r="L161" s="15" t="s">
        <v>4</v>
      </c>
      <c r="M161" s="21">
        <v>4.0199999999999996</v>
      </c>
      <c r="N161" s="15"/>
      <c r="O161" s="44"/>
      <c r="P161" s="17" t="s">
        <v>8</v>
      </c>
      <c r="Q161" s="17" t="s">
        <v>63</v>
      </c>
      <c r="R161" s="17" t="s">
        <v>9</v>
      </c>
      <c r="S161" s="17" t="s">
        <v>39</v>
      </c>
      <c r="T161" s="17" t="s">
        <v>91</v>
      </c>
      <c r="U161" s="17" t="s">
        <v>61</v>
      </c>
      <c r="V161" s="17" t="s">
        <v>49</v>
      </c>
      <c r="W161" s="17" t="s">
        <v>65</v>
      </c>
      <c r="X161" s="17" t="s">
        <v>66</v>
      </c>
      <c r="Y161" s="17" t="s">
        <v>92</v>
      </c>
      <c r="Z161" s="17"/>
      <c r="AA161" s="1" t="str">
        <f>VLOOKUP(A161,'[1]FritsJurgens 2026.01 Standard'!$A:$B,2,0)</f>
        <v>ST.M+.40.A.FS.SS BK</v>
      </c>
    </row>
    <row r="162" spans="1:27" x14ac:dyDescent="0.25">
      <c r="A162" s="57">
        <v>8720681604145</v>
      </c>
      <c r="B162" s="15" t="s">
        <v>104</v>
      </c>
      <c r="C162" s="50" t="s">
        <v>1055</v>
      </c>
      <c r="D162" s="28">
        <v>1123.8</v>
      </c>
      <c r="E162" s="30">
        <f>D162*0.85</f>
        <v>955.2299999999999</v>
      </c>
      <c r="F162" s="30">
        <f>D162*0.8</f>
        <v>899.04</v>
      </c>
      <c r="G162" s="17" t="s">
        <v>395</v>
      </c>
      <c r="H162" s="18">
        <v>6.1680000000000001</v>
      </c>
      <c r="I162" s="19">
        <v>13.4</v>
      </c>
      <c r="J162" s="20">
        <v>21.8</v>
      </c>
      <c r="K162" s="20">
        <v>35.5</v>
      </c>
      <c r="L162" s="15">
        <v>83026000</v>
      </c>
      <c r="M162" s="21">
        <v>4.1100000000000003</v>
      </c>
      <c r="N162" s="15"/>
      <c r="O162" s="44"/>
      <c r="P162" s="17" t="s">
        <v>8</v>
      </c>
      <c r="Q162" s="17" t="s">
        <v>63</v>
      </c>
      <c r="R162" s="17" t="s">
        <v>11</v>
      </c>
      <c r="S162" s="17" t="s">
        <v>39</v>
      </c>
      <c r="T162" s="17" t="s">
        <v>91</v>
      </c>
      <c r="U162" s="17" t="s">
        <v>55</v>
      </c>
      <c r="V162" s="17" t="s">
        <v>48</v>
      </c>
      <c r="W162" s="17" t="s">
        <v>65</v>
      </c>
      <c r="X162" s="17" t="s">
        <v>66</v>
      </c>
      <c r="Y162" s="17" t="s">
        <v>92</v>
      </c>
      <c r="Z162" s="17"/>
      <c r="AA162" s="1" t="str">
        <f>VLOOKUP(A162,'[1]FritsJurgens 2026.01 Standard'!$A:$B,2,0)</f>
        <v>ST.M+.40.B.R.BK</v>
      </c>
    </row>
    <row r="163" spans="1:27" x14ac:dyDescent="0.25">
      <c r="A163" s="57">
        <v>8720681601014</v>
      </c>
      <c r="B163" s="15" t="s">
        <v>105</v>
      </c>
      <c r="C163" s="50" t="s">
        <v>1056</v>
      </c>
      <c r="D163" s="28">
        <v>1112.3</v>
      </c>
      <c r="E163" s="30">
        <f>D163*0.85</f>
        <v>945.45499999999993</v>
      </c>
      <c r="F163" s="30">
        <f>D163*0.8</f>
        <v>889.84</v>
      </c>
      <c r="G163" s="17" t="s">
        <v>395</v>
      </c>
      <c r="H163" s="18">
        <v>6.1680000000000001</v>
      </c>
      <c r="I163" s="19">
        <v>13.4</v>
      </c>
      <c r="J163" s="20">
        <v>21.8</v>
      </c>
      <c r="K163" s="20">
        <v>35.5</v>
      </c>
      <c r="L163" s="15">
        <v>83026000</v>
      </c>
      <c r="M163" s="21">
        <v>4.1100000000000003</v>
      </c>
      <c r="N163" s="15"/>
      <c r="O163" s="44"/>
      <c r="P163" s="17" t="s">
        <v>8</v>
      </c>
      <c r="Q163" s="17" t="s">
        <v>63</v>
      </c>
      <c r="R163" s="17" t="s">
        <v>12</v>
      </c>
      <c r="S163" s="17" t="s">
        <v>40</v>
      </c>
      <c r="T163" s="17" t="s">
        <v>91</v>
      </c>
      <c r="U163" s="17" t="s">
        <v>55</v>
      </c>
      <c r="V163" s="17" t="s">
        <v>48</v>
      </c>
      <c r="W163" s="17" t="s">
        <v>65</v>
      </c>
      <c r="X163" s="17" t="s">
        <v>66</v>
      </c>
      <c r="Y163" s="17" t="s">
        <v>92</v>
      </c>
      <c r="Z163" s="17"/>
      <c r="AA163" s="1" t="str">
        <f>VLOOKUP(A163,'[1]FritsJurgens 2026.01 Standard'!$A:$B,2,0)</f>
        <v>ST.M+.40.B.R.BK SS</v>
      </c>
    </row>
    <row r="164" spans="1:27" x14ac:dyDescent="0.25">
      <c r="A164" s="57">
        <v>8720681601465</v>
      </c>
      <c r="B164" s="15" t="s">
        <v>106</v>
      </c>
      <c r="C164" s="50" t="s">
        <v>1057</v>
      </c>
      <c r="D164" s="28">
        <v>1091.4000000000001</v>
      </c>
      <c r="E164" s="30">
        <f>D164*0.85</f>
        <v>927.69</v>
      </c>
      <c r="F164" s="30">
        <f>D164*0.8</f>
        <v>873.12000000000012</v>
      </c>
      <c r="G164" s="17" t="s">
        <v>395</v>
      </c>
      <c r="H164" s="18">
        <v>6.17</v>
      </c>
      <c r="I164" s="19">
        <v>13.4</v>
      </c>
      <c r="J164" s="20">
        <v>21.8</v>
      </c>
      <c r="K164" s="20">
        <v>35.5</v>
      </c>
      <c r="L164" s="15">
        <v>83026000</v>
      </c>
      <c r="M164" s="21">
        <v>4.1120000000000001</v>
      </c>
      <c r="N164" s="15"/>
      <c r="O164" s="44"/>
      <c r="P164" s="17" t="s">
        <v>8</v>
      </c>
      <c r="Q164" s="17" t="s">
        <v>63</v>
      </c>
      <c r="R164" s="17" t="s">
        <v>12</v>
      </c>
      <c r="S164" s="17" t="s">
        <v>40</v>
      </c>
      <c r="T164" s="17" t="s">
        <v>91</v>
      </c>
      <c r="U164" s="17" t="s">
        <v>56</v>
      </c>
      <c r="V164" s="17" t="s">
        <v>49</v>
      </c>
      <c r="W164" s="17" t="s">
        <v>65</v>
      </c>
      <c r="X164" s="17" t="s">
        <v>66</v>
      </c>
      <c r="Y164" s="17" t="s">
        <v>92</v>
      </c>
      <c r="Z164" s="17"/>
      <c r="AA164" s="1" t="str">
        <f>VLOOKUP(A164,'[1]FritsJurgens 2026.01 Standard'!$A:$B,2,0)</f>
        <v>ST.M+.40.B.R.SS</v>
      </c>
    </row>
    <row r="165" spans="1:27" x14ac:dyDescent="0.25">
      <c r="A165" s="57">
        <v>8720681613468</v>
      </c>
      <c r="B165" s="15" t="s">
        <v>107</v>
      </c>
      <c r="C165" s="50" t="s">
        <v>1058</v>
      </c>
      <c r="D165" s="28">
        <v>1102.9000000000001</v>
      </c>
      <c r="E165" s="30">
        <f>D165*0.85</f>
        <v>937.46500000000003</v>
      </c>
      <c r="F165" s="30">
        <f>D165*0.8</f>
        <v>882.32000000000016</v>
      </c>
      <c r="G165" s="17" t="s">
        <v>395</v>
      </c>
      <c r="H165" s="18">
        <v>6.17</v>
      </c>
      <c r="I165" s="19">
        <v>13.4</v>
      </c>
      <c r="J165" s="20">
        <v>21.8</v>
      </c>
      <c r="K165" s="20">
        <v>35.5</v>
      </c>
      <c r="L165" s="15">
        <v>83026000</v>
      </c>
      <c r="M165" s="21">
        <v>4.1120000000000001</v>
      </c>
      <c r="N165" s="15"/>
      <c r="O165" s="44"/>
      <c r="P165" s="17" t="s">
        <v>8</v>
      </c>
      <c r="Q165" s="17" t="s">
        <v>63</v>
      </c>
      <c r="R165" s="17" t="s">
        <v>11</v>
      </c>
      <c r="S165" s="17" t="s">
        <v>39</v>
      </c>
      <c r="T165" s="17" t="s">
        <v>91</v>
      </c>
      <c r="U165" s="17" t="s">
        <v>56</v>
      </c>
      <c r="V165" s="17" t="s">
        <v>49</v>
      </c>
      <c r="W165" s="17" t="s">
        <v>65</v>
      </c>
      <c r="X165" s="17" t="s">
        <v>66</v>
      </c>
      <c r="Y165" s="17" t="s">
        <v>92</v>
      </c>
      <c r="Z165" s="17"/>
      <c r="AA165" s="1" t="str">
        <f>VLOOKUP(A165,'[1]FritsJurgens 2026.01 Standard'!$A:$B,2,0)</f>
        <v>ST.M+.40.B.R.SS BK</v>
      </c>
    </row>
    <row r="166" spans="1:27" x14ac:dyDescent="0.25">
      <c r="A166" s="57">
        <v>8720681616766</v>
      </c>
      <c r="B166" s="15" t="s">
        <v>108</v>
      </c>
      <c r="C166" s="50" t="s">
        <v>869</v>
      </c>
      <c r="D166" s="28">
        <v>1110.2</v>
      </c>
      <c r="E166" s="30">
        <f>D166*0.85</f>
        <v>943.67</v>
      </c>
      <c r="F166" s="30">
        <f>D166*0.8</f>
        <v>888.16000000000008</v>
      </c>
      <c r="G166" s="17" t="s">
        <v>395</v>
      </c>
      <c r="H166" s="18">
        <v>6.1029999999999998</v>
      </c>
      <c r="I166" s="19">
        <v>13.4</v>
      </c>
      <c r="J166" s="20">
        <v>21.8</v>
      </c>
      <c r="K166" s="20">
        <v>35.5</v>
      </c>
      <c r="L166" s="15">
        <v>83026000</v>
      </c>
      <c r="M166" s="21">
        <v>4.0389999999999997</v>
      </c>
      <c r="N166" s="15"/>
      <c r="O166" s="44"/>
      <c r="P166" s="17" t="s">
        <v>8</v>
      </c>
      <c r="Q166" s="17" t="s">
        <v>63</v>
      </c>
      <c r="R166" s="17" t="s">
        <v>11</v>
      </c>
      <c r="S166" s="17" t="s">
        <v>39</v>
      </c>
      <c r="T166" s="17" t="s">
        <v>91</v>
      </c>
      <c r="U166" s="17" t="s">
        <v>57</v>
      </c>
      <c r="V166" s="17" t="s">
        <v>48</v>
      </c>
      <c r="W166" s="17" t="s">
        <v>65</v>
      </c>
      <c r="X166" s="17" t="s">
        <v>66</v>
      </c>
      <c r="Y166" s="17" t="s">
        <v>92</v>
      </c>
      <c r="Z166" s="17"/>
      <c r="AA166" s="1" t="str">
        <f>VLOOKUP(A166,'[1]FritsJurgens 2026.01 Standard'!$A:$B,2,0)</f>
        <v>ST.M+.40.B.S.BK</v>
      </c>
    </row>
    <row r="167" spans="1:27" x14ac:dyDescent="0.25">
      <c r="A167" s="57">
        <v>8720681605753</v>
      </c>
      <c r="B167" s="15" t="s">
        <v>109</v>
      </c>
      <c r="C167" s="50" t="s">
        <v>870</v>
      </c>
      <c r="D167" s="28">
        <v>1098.7</v>
      </c>
      <c r="E167" s="30">
        <f>D167*0.85</f>
        <v>933.89499999999998</v>
      </c>
      <c r="F167" s="30">
        <f>D167*0.8</f>
        <v>878.96</v>
      </c>
      <c r="G167" s="17" t="s">
        <v>395</v>
      </c>
      <c r="H167" s="18">
        <v>6.1029999999999998</v>
      </c>
      <c r="I167" s="19">
        <v>13.4</v>
      </c>
      <c r="J167" s="20">
        <v>21.8</v>
      </c>
      <c r="K167" s="20">
        <v>35.5</v>
      </c>
      <c r="L167" s="15">
        <v>83026000</v>
      </c>
      <c r="M167" s="21">
        <v>4.0389999999999997</v>
      </c>
      <c r="N167" s="15"/>
      <c r="O167" s="44"/>
      <c r="P167" s="17" t="s">
        <v>8</v>
      </c>
      <c r="Q167" s="17" t="s">
        <v>63</v>
      </c>
      <c r="R167" s="17" t="s">
        <v>12</v>
      </c>
      <c r="S167" s="17" t="s">
        <v>40</v>
      </c>
      <c r="T167" s="17" t="s">
        <v>91</v>
      </c>
      <c r="U167" s="17" t="s">
        <v>57</v>
      </c>
      <c r="V167" s="17" t="s">
        <v>48</v>
      </c>
      <c r="W167" s="17" t="s">
        <v>65</v>
      </c>
      <c r="X167" s="17" t="s">
        <v>66</v>
      </c>
      <c r="Y167" s="17" t="s">
        <v>92</v>
      </c>
      <c r="Z167" s="17"/>
      <c r="AA167" s="1" t="str">
        <f>VLOOKUP(A167,'[1]FritsJurgens 2026.01 Standard'!$A:$B,2,0)</f>
        <v>ST.M+.40.B.S.BK SS</v>
      </c>
    </row>
    <row r="168" spans="1:27" x14ac:dyDescent="0.25">
      <c r="A168" s="57">
        <v>8720681602912</v>
      </c>
      <c r="B168" s="15" t="s">
        <v>110</v>
      </c>
      <c r="C168" s="50" t="s">
        <v>871</v>
      </c>
      <c r="D168" s="28">
        <v>1078.9000000000001</v>
      </c>
      <c r="E168" s="30">
        <f>D168*0.85</f>
        <v>917.06500000000005</v>
      </c>
      <c r="F168" s="30">
        <f>D168*0.8</f>
        <v>863.12000000000012</v>
      </c>
      <c r="G168" s="17" t="s">
        <v>395</v>
      </c>
      <c r="H168" s="18">
        <v>6.1020000000000003</v>
      </c>
      <c r="I168" s="19">
        <v>13.4</v>
      </c>
      <c r="J168" s="20">
        <v>21.8</v>
      </c>
      <c r="K168" s="20">
        <v>35.5</v>
      </c>
      <c r="L168" s="15">
        <v>83026000</v>
      </c>
      <c r="M168" s="21">
        <v>4.0380000000000003</v>
      </c>
      <c r="N168" s="15"/>
      <c r="O168" s="44"/>
      <c r="P168" s="17" t="s">
        <v>8</v>
      </c>
      <c r="Q168" s="17" t="s">
        <v>63</v>
      </c>
      <c r="R168" s="17" t="s">
        <v>12</v>
      </c>
      <c r="S168" s="17" t="s">
        <v>40</v>
      </c>
      <c r="T168" s="17" t="s">
        <v>91</v>
      </c>
      <c r="U168" s="17" t="s">
        <v>58</v>
      </c>
      <c r="V168" s="17" t="s">
        <v>49</v>
      </c>
      <c r="W168" s="17" t="s">
        <v>65</v>
      </c>
      <c r="X168" s="17" t="s">
        <v>66</v>
      </c>
      <c r="Y168" s="17" t="s">
        <v>92</v>
      </c>
      <c r="Z168" s="17"/>
      <c r="AA168" s="1" t="str">
        <f>VLOOKUP(A168,'[1]FritsJurgens 2026.01 Standard'!$A:$B,2,0)</f>
        <v>ST.M+.40.B.S.SS</v>
      </c>
    </row>
    <row r="169" spans="1:27" x14ac:dyDescent="0.25">
      <c r="A169" s="57">
        <v>8720681602646</v>
      </c>
      <c r="B169" s="15" t="s">
        <v>111</v>
      </c>
      <c r="C169" s="50" t="s">
        <v>872</v>
      </c>
      <c r="D169" s="28">
        <v>1090.4000000000001</v>
      </c>
      <c r="E169" s="30">
        <f>D169*0.85</f>
        <v>926.84</v>
      </c>
      <c r="F169" s="30">
        <f>D169*0.8</f>
        <v>872.32000000000016</v>
      </c>
      <c r="G169" s="17" t="s">
        <v>395</v>
      </c>
      <c r="H169" s="18">
        <v>6.1020000000000003</v>
      </c>
      <c r="I169" s="19">
        <v>13.4</v>
      </c>
      <c r="J169" s="20">
        <v>21.8</v>
      </c>
      <c r="K169" s="20">
        <v>35.5</v>
      </c>
      <c r="L169" s="15">
        <v>83026000</v>
      </c>
      <c r="M169" s="21">
        <v>4.0380000000000003</v>
      </c>
      <c r="N169" s="15"/>
      <c r="O169" s="44"/>
      <c r="P169" s="17" t="s">
        <v>8</v>
      </c>
      <c r="Q169" s="17" t="s">
        <v>63</v>
      </c>
      <c r="R169" s="17" t="s">
        <v>11</v>
      </c>
      <c r="S169" s="17" t="s">
        <v>39</v>
      </c>
      <c r="T169" s="17" t="s">
        <v>91</v>
      </c>
      <c r="U169" s="17" t="s">
        <v>58</v>
      </c>
      <c r="V169" s="17" t="s">
        <v>49</v>
      </c>
      <c r="W169" s="17" t="s">
        <v>65</v>
      </c>
      <c r="X169" s="17" t="s">
        <v>66</v>
      </c>
      <c r="Y169" s="17" t="s">
        <v>92</v>
      </c>
      <c r="Z169" s="17"/>
      <c r="AA169" s="1" t="str">
        <f>VLOOKUP(A169,'[1]FritsJurgens 2026.01 Standard'!$A:$B,2,0)</f>
        <v>ST.M+.40.B.S.SS BK</v>
      </c>
    </row>
    <row r="170" spans="1:27" x14ac:dyDescent="0.25">
      <c r="A170" s="57">
        <v>8720681609577</v>
      </c>
      <c r="B170" s="15" t="s">
        <v>112</v>
      </c>
      <c r="C170" s="50" t="s">
        <v>548</v>
      </c>
      <c r="D170" s="28">
        <v>1078.9000000000001</v>
      </c>
      <c r="E170" s="30">
        <f>D170*0.85</f>
        <v>917.06500000000005</v>
      </c>
      <c r="F170" s="30">
        <f>D170*0.8</f>
        <v>863.12000000000012</v>
      </c>
      <c r="G170" s="17" t="s">
        <v>395</v>
      </c>
      <c r="H170" s="18">
        <v>6.0750000000000002</v>
      </c>
      <c r="I170" s="19">
        <v>13.4</v>
      </c>
      <c r="J170" s="20">
        <v>21.8</v>
      </c>
      <c r="K170" s="20">
        <v>35.5</v>
      </c>
      <c r="L170" s="15">
        <v>83026000</v>
      </c>
      <c r="M170" s="21">
        <v>4.0170000000000003</v>
      </c>
      <c r="N170" s="15"/>
      <c r="O170" s="44"/>
      <c r="P170" s="17" t="s">
        <v>8</v>
      </c>
      <c r="Q170" s="17" t="s">
        <v>63</v>
      </c>
      <c r="R170" s="17" t="s">
        <v>12</v>
      </c>
      <c r="S170" s="17" t="s">
        <v>40</v>
      </c>
      <c r="T170" s="17" t="s">
        <v>91</v>
      </c>
      <c r="U170" s="17" t="s">
        <v>60</v>
      </c>
      <c r="V170" s="17" t="s">
        <v>49</v>
      </c>
      <c r="W170" s="17" t="s">
        <v>65</v>
      </c>
      <c r="X170" s="17" t="s">
        <v>66</v>
      </c>
      <c r="Y170" s="17" t="s">
        <v>92</v>
      </c>
      <c r="Z170" s="17"/>
      <c r="AA170" s="1" t="str">
        <f>VLOOKUP(A170,'[1]FritsJurgens 2026.01 Standard'!$A:$B,2,0)</f>
        <v>ST.M+.40.B.FR.SS</v>
      </c>
    </row>
    <row r="171" spans="1:27" s="6" customFormat="1" x14ac:dyDescent="0.25">
      <c r="A171" s="58">
        <v>8720681603070</v>
      </c>
      <c r="B171" s="22" t="s">
        <v>113</v>
      </c>
      <c r="C171" s="51" t="s">
        <v>549</v>
      </c>
      <c r="D171" s="39">
        <v>1090.4000000000001</v>
      </c>
      <c r="E171" s="40">
        <f>D171*0.85</f>
        <v>926.84</v>
      </c>
      <c r="F171" s="40">
        <f>D171*0.8</f>
        <v>872.32000000000016</v>
      </c>
      <c r="G171" s="23" t="s">
        <v>395</v>
      </c>
      <c r="H171" s="24">
        <v>6.0750000000000002</v>
      </c>
      <c r="I171" s="25">
        <v>13.4</v>
      </c>
      <c r="J171" s="26">
        <v>21.8</v>
      </c>
      <c r="K171" s="26">
        <v>35.5</v>
      </c>
      <c r="L171" s="22" t="s">
        <v>4</v>
      </c>
      <c r="M171" s="27">
        <v>4.0170000000000003</v>
      </c>
      <c r="N171" s="22"/>
      <c r="O171" s="45"/>
      <c r="P171" s="23" t="s">
        <v>8</v>
      </c>
      <c r="Q171" s="23" t="s">
        <v>63</v>
      </c>
      <c r="R171" s="23" t="s">
        <v>11</v>
      </c>
      <c r="S171" s="23" t="s">
        <v>39</v>
      </c>
      <c r="T171" s="23" t="s">
        <v>91</v>
      </c>
      <c r="U171" s="23" t="s">
        <v>60</v>
      </c>
      <c r="V171" s="23" t="s">
        <v>49</v>
      </c>
      <c r="W171" s="23" t="s">
        <v>65</v>
      </c>
      <c r="X171" s="23" t="s">
        <v>66</v>
      </c>
      <c r="Y171" s="23" t="s">
        <v>92</v>
      </c>
      <c r="Z171" s="23"/>
      <c r="AA171" s="1" t="str">
        <f>VLOOKUP(A171,'[1]FritsJurgens 2026.01 Standard'!$A:$B,2,0)</f>
        <v>ST.M+.40.B.FR.SS BK</v>
      </c>
    </row>
    <row r="172" spans="1:27" x14ac:dyDescent="0.25">
      <c r="A172" s="57">
        <v>8720681608198</v>
      </c>
      <c r="B172" s="15" t="s">
        <v>114</v>
      </c>
      <c r="C172" s="50" t="s">
        <v>873</v>
      </c>
      <c r="D172" s="28">
        <v>1078.9000000000001</v>
      </c>
      <c r="E172" s="30">
        <f>D172*0.85</f>
        <v>917.06500000000005</v>
      </c>
      <c r="F172" s="30">
        <f>D172*0.8</f>
        <v>863.12000000000012</v>
      </c>
      <c r="G172" s="17" t="s">
        <v>395</v>
      </c>
      <c r="H172" s="18">
        <v>6.0780000000000003</v>
      </c>
      <c r="I172" s="19">
        <v>13.4</v>
      </c>
      <c r="J172" s="20">
        <v>21.8</v>
      </c>
      <c r="K172" s="20">
        <v>35.5</v>
      </c>
      <c r="L172" s="15">
        <v>83026000</v>
      </c>
      <c r="M172" s="21">
        <v>4.0199999999999996</v>
      </c>
      <c r="N172" s="15"/>
      <c r="O172" s="44"/>
      <c r="P172" s="17" t="s">
        <v>8</v>
      </c>
      <c r="Q172" s="17" t="s">
        <v>63</v>
      </c>
      <c r="R172" s="17" t="s">
        <v>12</v>
      </c>
      <c r="S172" s="17" t="s">
        <v>40</v>
      </c>
      <c r="T172" s="17" t="s">
        <v>91</v>
      </c>
      <c r="U172" s="17" t="s">
        <v>61</v>
      </c>
      <c r="V172" s="17" t="s">
        <v>49</v>
      </c>
      <c r="W172" s="17" t="s">
        <v>65</v>
      </c>
      <c r="X172" s="17" t="s">
        <v>66</v>
      </c>
      <c r="Y172" s="17" t="s">
        <v>92</v>
      </c>
      <c r="Z172" s="17"/>
      <c r="AA172" s="1" t="str">
        <f>VLOOKUP(A172,'[1]FritsJurgens 2026.01 Standard'!$A:$B,2,0)</f>
        <v>ST.M+.40.B.FS.SS</v>
      </c>
    </row>
    <row r="173" spans="1:27" s="6" customFormat="1" x14ac:dyDescent="0.25">
      <c r="A173" s="58">
        <v>8720681602776</v>
      </c>
      <c r="B173" s="22" t="s">
        <v>115</v>
      </c>
      <c r="C173" s="51" t="s">
        <v>874</v>
      </c>
      <c r="D173" s="39">
        <v>1090.4000000000001</v>
      </c>
      <c r="E173" s="40">
        <f>D173*0.85</f>
        <v>926.84</v>
      </c>
      <c r="F173" s="40">
        <f>D173*0.8</f>
        <v>872.32000000000016</v>
      </c>
      <c r="G173" s="23" t="s">
        <v>395</v>
      </c>
      <c r="H173" s="24">
        <v>6.0780000000000003</v>
      </c>
      <c r="I173" s="25">
        <v>13.4</v>
      </c>
      <c r="J173" s="26">
        <v>21.8</v>
      </c>
      <c r="K173" s="26">
        <v>35.5</v>
      </c>
      <c r="L173" s="22" t="s">
        <v>4</v>
      </c>
      <c r="M173" s="27">
        <v>4.0199999999999996</v>
      </c>
      <c r="N173" s="22"/>
      <c r="O173" s="45"/>
      <c r="P173" s="23" t="s">
        <v>8</v>
      </c>
      <c r="Q173" s="23" t="s">
        <v>63</v>
      </c>
      <c r="R173" s="23" t="s">
        <v>11</v>
      </c>
      <c r="S173" s="23" t="s">
        <v>39</v>
      </c>
      <c r="T173" s="23" t="s">
        <v>91</v>
      </c>
      <c r="U173" s="23" t="s">
        <v>61</v>
      </c>
      <c r="V173" s="23" t="s">
        <v>49</v>
      </c>
      <c r="W173" s="23" t="s">
        <v>65</v>
      </c>
      <c r="X173" s="23" t="s">
        <v>66</v>
      </c>
      <c r="Y173" s="23" t="s">
        <v>92</v>
      </c>
      <c r="Z173" s="23"/>
      <c r="AA173" s="1" t="str">
        <f>VLOOKUP(A173,'[1]FritsJurgens 2026.01 Standard'!$A:$B,2,0)</f>
        <v>ST.M+.40.B.FS.SS BK</v>
      </c>
    </row>
    <row r="174" spans="1:27" x14ac:dyDescent="0.25">
      <c r="A174" s="57">
        <v>8720681615929</v>
      </c>
      <c r="B174" s="15" t="s">
        <v>116</v>
      </c>
      <c r="C174" s="50" t="s">
        <v>1059</v>
      </c>
      <c r="D174" s="28">
        <v>1350</v>
      </c>
      <c r="E174" s="30">
        <f>D174*0.85</f>
        <v>1147.5</v>
      </c>
      <c r="F174" s="30">
        <f>D174*0.8</f>
        <v>1080</v>
      </c>
      <c r="G174" s="17" t="s">
        <v>395</v>
      </c>
      <c r="H174" s="18">
        <v>6.19</v>
      </c>
      <c r="I174" s="19">
        <v>13.4</v>
      </c>
      <c r="J174" s="20">
        <v>21.8</v>
      </c>
      <c r="K174" s="20">
        <v>35.5</v>
      </c>
      <c r="L174" s="15">
        <v>83026000</v>
      </c>
      <c r="M174" s="21">
        <v>4.1319999999999997</v>
      </c>
      <c r="N174" s="15"/>
      <c r="O174" s="44"/>
      <c r="P174" s="17" t="s">
        <v>8</v>
      </c>
      <c r="Q174" s="17" t="s">
        <v>63</v>
      </c>
      <c r="R174" s="17" t="s">
        <v>13</v>
      </c>
      <c r="S174" s="17" t="s">
        <v>41</v>
      </c>
      <c r="T174" s="17" t="s">
        <v>91</v>
      </c>
      <c r="U174" s="17" t="s">
        <v>55</v>
      </c>
      <c r="V174" s="17" t="s">
        <v>51</v>
      </c>
      <c r="W174" s="17" t="s">
        <v>65</v>
      </c>
      <c r="X174" s="17" t="s">
        <v>66</v>
      </c>
      <c r="Y174" s="17" t="s">
        <v>92</v>
      </c>
      <c r="Z174" s="17"/>
      <c r="AA174" s="1" t="str">
        <f>VLOOKUP(A174,'[1]FritsJurgens 2026.01 Standard'!$A:$B,2,0)</f>
        <v>ST.M+.40.C.R.BK</v>
      </c>
    </row>
    <row r="175" spans="1:27" x14ac:dyDescent="0.25">
      <c r="A175" s="57">
        <v>8720681603100</v>
      </c>
      <c r="B175" s="15" t="s">
        <v>117</v>
      </c>
      <c r="C175" s="50" t="s">
        <v>1060</v>
      </c>
      <c r="D175" s="28">
        <v>1339</v>
      </c>
      <c r="E175" s="30">
        <f>D175*0.85</f>
        <v>1138.1499999999999</v>
      </c>
      <c r="F175" s="30">
        <f>D175*0.8</f>
        <v>1071.2</v>
      </c>
      <c r="G175" s="17" t="s">
        <v>395</v>
      </c>
      <c r="H175" s="18">
        <v>6.19</v>
      </c>
      <c r="I175" s="19">
        <v>13.4</v>
      </c>
      <c r="J175" s="20">
        <v>21.8</v>
      </c>
      <c r="K175" s="20">
        <v>35.5</v>
      </c>
      <c r="L175" s="15">
        <v>83026000</v>
      </c>
      <c r="M175" s="21">
        <v>4.1319999999999997</v>
      </c>
      <c r="N175" s="15"/>
      <c r="O175" s="44"/>
      <c r="P175" s="17" t="s">
        <v>8</v>
      </c>
      <c r="Q175" s="17" t="s">
        <v>63</v>
      </c>
      <c r="R175" s="17" t="s">
        <v>14</v>
      </c>
      <c r="S175" s="17" t="s">
        <v>42</v>
      </c>
      <c r="T175" s="17" t="s">
        <v>91</v>
      </c>
      <c r="U175" s="17" t="s">
        <v>55</v>
      </c>
      <c r="V175" s="17" t="s">
        <v>51</v>
      </c>
      <c r="W175" s="17" t="s">
        <v>65</v>
      </c>
      <c r="X175" s="17" t="s">
        <v>66</v>
      </c>
      <c r="Y175" s="17" t="s">
        <v>92</v>
      </c>
      <c r="Z175" s="17"/>
      <c r="AA175" s="1" t="str">
        <f>VLOOKUP(A175,'[1]FritsJurgens 2026.01 Standard'!$A:$B,2,0)</f>
        <v>ST.M+.40.C.R.BK SS</v>
      </c>
    </row>
    <row r="176" spans="1:27" x14ac:dyDescent="0.25">
      <c r="A176" s="57">
        <v>8720681612409</v>
      </c>
      <c r="B176" s="15" t="s">
        <v>118</v>
      </c>
      <c r="C176" s="50" t="s">
        <v>1061</v>
      </c>
      <c r="D176" s="28">
        <v>1318.2</v>
      </c>
      <c r="E176" s="30">
        <f>D176*0.85</f>
        <v>1120.47</v>
      </c>
      <c r="F176" s="30">
        <f>D176*0.8</f>
        <v>1054.5600000000002</v>
      </c>
      <c r="G176" s="17" t="s">
        <v>395</v>
      </c>
      <c r="H176" s="18">
        <v>6.1929999999999996</v>
      </c>
      <c r="I176" s="19">
        <v>13.4</v>
      </c>
      <c r="J176" s="20">
        <v>21.8</v>
      </c>
      <c r="K176" s="20">
        <v>35.5</v>
      </c>
      <c r="L176" s="15">
        <v>83026000</v>
      </c>
      <c r="M176" s="21">
        <v>4.1349999999999998</v>
      </c>
      <c r="N176" s="15"/>
      <c r="O176" s="44"/>
      <c r="P176" s="17" t="s">
        <v>8</v>
      </c>
      <c r="Q176" s="17" t="s">
        <v>63</v>
      </c>
      <c r="R176" s="17" t="s">
        <v>14</v>
      </c>
      <c r="S176" s="17" t="s">
        <v>42</v>
      </c>
      <c r="T176" s="17" t="s">
        <v>91</v>
      </c>
      <c r="U176" s="17" t="s">
        <v>56</v>
      </c>
      <c r="V176" s="17" t="s">
        <v>52</v>
      </c>
      <c r="W176" s="17" t="s">
        <v>65</v>
      </c>
      <c r="X176" s="17" t="s">
        <v>66</v>
      </c>
      <c r="Y176" s="17" t="s">
        <v>92</v>
      </c>
      <c r="Z176" s="17"/>
      <c r="AA176" s="1" t="str">
        <f>VLOOKUP(A176,'[1]FritsJurgens 2026.01 Standard'!$A:$B,2,0)</f>
        <v>ST.M+.40.C.R.SS</v>
      </c>
    </row>
    <row r="177" spans="1:27" x14ac:dyDescent="0.25">
      <c r="A177" s="57">
        <v>8720681607917</v>
      </c>
      <c r="B177" s="15" t="s">
        <v>119</v>
      </c>
      <c r="C177" s="50" t="s">
        <v>1062</v>
      </c>
      <c r="D177" s="28">
        <v>1329.2</v>
      </c>
      <c r="E177" s="30">
        <f>D177*0.85</f>
        <v>1129.82</v>
      </c>
      <c r="F177" s="30">
        <f>D177*0.8</f>
        <v>1063.3600000000001</v>
      </c>
      <c r="G177" s="17" t="s">
        <v>395</v>
      </c>
      <c r="H177" s="18">
        <v>6.1929999999999996</v>
      </c>
      <c r="I177" s="19">
        <v>13.4</v>
      </c>
      <c r="J177" s="20">
        <v>21.8</v>
      </c>
      <c r="K177" s="20">
        <v>35.5</v>
      </c>
      <c r="L177" s="15">
        <v>83026000</v>
      </c>
      <c r="M177" s="21">
        <v>4.1349999999999998</v>
      </c>
      <c r="N177" s="15"/>
      <c r="O177" s="44"/>
      <c r="P177" s="17" t="s">
        <v>8</v>
      </c>
      <c r="Q177" s="17" t="s">
        <v>63</v>
      </c>
      <c r="R177" s="17" t="s">
        <v>13</v>
      </c>
      <c r="S177" s="17" t="s">
        <v>41</v>
      </c>
      <c r="T177" s="17" t="s">
        <v>91</v>
      </c>
      <c r="U177" s="17" t="s">
        <v>56</v>
      </c>
      <c r="V177" s="17" t="s">
        <v>52</v>
      </c>
      <c r="W177" s="17" t="s">
        <v>65</v>
      </c>
      <c r="X177" s="17" t="s">
        <v>66</v>
      </c>
      <c r="Y177" s="17" t="s">
        <v>92</v>
      </c>
      <c r="Z177" s="17"/>
      <c r="AA177" s="1" t="str">
        <f>VLOOKUP(A177,'[1]FritsJurgens 2026.01 Standard'!$A:$B,2,0)</f>
        <v>ST.M+.40.C.R.SS BK</v>
      </c>
    </row>
    <row r="178" spans="1:27" x14ac:dyDescent="0.25">
      <c r="A178" s="57">
        <v>8720681607825</v>
      </c>
      <c r="B178" s="15" t="s">
        <v>120</v>
      </c>
      <c r="C178" s="50" t="s">
        <v>875</v>
      </c>
      <c r="D178" s="28">
        <v>1336.4</v>
      </c>
      <c r="E178" s="30">
        <f>D178*0.85</f>
        <v>1135.94</v>
      </c>
      <c r="F178" s="30">
        <f>D178*0.8</f>
        <v>1069.1200000000001</v>
      </c>
      <c r="G178" s="17" t="s">
        <v>395</v>
      </c>
      <c r="H178" s="18">
        <v>6.125</v>
      </c>
      <c r="I178" s="19">
        <v>13.4</v>
      </c>
      <c r="J178" s="20">
        <v>21.8</v>
      </c>
      <c r="K178" s="20">
        <v>35.5</v>
      </c>
      <c r="L178" s="15">
        <v>83026000</v>
      </c>
      <c r="M178" s="21">
        <v>4.0609999999999999</v>
      </c>
      <c r="N178" s="15"/>
      <c r="O178" s="44"/>
      <c r="P178" s="17" t="s">
        <v>8</v>
      </c>
      <c r="Q178" s="17" t="s">
        <v>63</v>
      </c>
      <c r="R178" s="17" t="s">
        <v>13</v>
      </c>
      <c r="S178" s="17" t="s">
        <v>41</v>
      </c>
      <c r="T178" s="17" t="s">
        <v>91</v>
      </c>
      <c r="U178" s="17" t="s">
        <v>57</v>
      </c>
      <c r="V178" s="17" t="s">
        <v>51</v>
      </c>
      <c r="W178" s="17" t="s">
        <v>65</v>
      </c>
      <c r="X178" s="17" t="s">
        <v>66</v>
      </c>
      <c r="Y178" s="17" t="s">
        <v>92</v>
      </c>
      <c r="Z178" s="17"/>
      <c r="AA178" s="1" t="str">
        <f>VLOOKUP(A178,'[1]FritsJurgens 2026.01 Standard'!$A:$B,2,0)</f>
        <v>ST.M+.40.C.S.BK</v>
      </c>
    </row>
    <row r="179" spans="1:27" x14ac:dyDescent="0.25">
      <c r="A179" s="57">
        <v>8720681606842</v>
      </c>
      <c r="B179" s="15" t="s">
        <v>121</v>
      </c>
      <c r="C179" s="50" t="s">
        <v>876</v>
      </c>
      <c r="D179" s="28">
        <v>1325.4</v>
      </c>
      <c r="E179" s="30">
        <f>D179*0.85</f>
        <v>1126.5900000000001</v>
      </c>
      <c r="F179" s="30">
        <f>D179*0.8</f>
        <v>1060.3200000000002</v>
      </c>
      <c r="G179" s="17" t="s">
        <v>395</v>
      </c>
      <c r="H179" s="18">
        <v>6.125</v>
      </c>
      <c r="I179" s="19">
        <v>13.4</v>
      </c>
      <c r="J179" s="20">
        <v>21.8</v>
      </c>
      <c r="K179" s="20">
        <v>35.5</v>
      </c>
      <c r="L179" s="15">
        <v>83026000</v>
      </c>
      <c r="M179" s="21">
        <v>4.0609999999999999</v>
      </c>
      <c r="N179" s="15"/>
      <c r="O179" s="44"/>
      <c r="P179" s="17" t="s">
        <v>8</v>
      </c>
      <c r="Q179" s="17" t="s">
        <v>63</v>
      </c>
      <c r="R179" s="17" t="s">
        <v>14</v>
      </c>
      <c r="S179" s="17" t="s">
        <v>42</v>
      </c>
      <c r="T179" s="17" t="s">
        <v>91</v>
      </c>
      <c r="U179" s="17" t="s">
        <v>57</v>
      </c>
      <c r="V179" s="17" t="s">
        <v>51</v>
      </c>
      <c r="W179" s="17" t="s">
        <v>65</v>
      </c>
      <c r="X179" s="17" t="s">
        <v>66</v>
      </c>
      <c r="Y179" s="17" t="s">
        <v>92</v>
      </c>
      <c r="Z179" s="17"/>
      <c r="AA179" s="1" t="str">
        <f>VLOOKUP(A179,'[1]FritsJurgens 2026.01 Standard'!$A:$B,2,0)</f>
        <v>ST.M+.40.C.S.BK SS</v>
      </c>
    </row>
    <row r="180" spans="1:27" x14ac:dyDescent="0.25">
      <c r="A180" s="57">
        <v>8720681611570</v>
      </c>
      <c r="B180" s="15" t="s">
        <v>122</v>
      </c>
      <c r="C180" s="50" t="s">
        <v>877</v>
      </c>
      <c r="D180" s="28">
        <v>1305.7</v>
      </c>
      <c r="E180" s="30">
        <f>D180*0.85</f>
        <v>1109.845</v>
      </c>
      <c r="F180" s="30">
        <f>D180*0.8</f>
        <v>1044.5600000000002</v>
      </c>
      <c r="G180" s="17" t="s">
        <v>395</v>
      </c>
      <c r="H180" s="18">
        <v>6.125</v>
      </c>
      <c r="I180" s="19">
        <v>13.4</v>
      </c>
      <c r="J180" s="20">
        <v>21.8</v>
      </c>
      <c r="K180" s="20">
        <v>35.5</v>
      </c>
      <c r="L180" s="15">
        <v>83026000</v>
      </c>
      <c r="M180" s="21">
        <v>4.0609999999999999</v>
      </c>
      <c r="N180" s="15"/>
      <c r="O180" s="44"/>
      <c r="P180" s="17" t="s">
        <v>8</v>
      </c>
      <c r="Q180" s="17" t="s">
        <v>63</v>
      </c>
      <c r="R180" s="17" t="s">
        <v>14</v>
      </c>
      <c r="S180" s="17" t="s">
        <v>42</v>
      </c>
      <c r="T180" s="17" t="s">
        <v>91</v>
      </c>
      <c r="U180" s="17" t="s">
        <v>58</v>
      </c>
      <c r="V180" s="17" t="s">
        <v>52</v>
      </c>
      <c r="W180" s="17" t="s">
        <v>65</v>
      </c>
      <c r="X180" s="17" t="s">
        <v>66</v>
      </c>
      <c r="Y180" s="17" t="s">
        <v>92</v>
      </c>
      <c r="Z180" s="17"/>
      <c r="AA180" s="1" t="str">
        <f>VLOOKUP(A180,'[1]FritsJurgens 2026.01 Standard'!$A:$B,2,0)</f>
        <v>ST.M+.40.C.S.SS</v>
      </c>
    </row>
    <row r="181" spans="1:27" x14ac:dyDescent="0.25">
      <c r="A181" s="57">
        <v>8720681610627</v>
      </c>
      <c r="B181" s="15" t="s">
        <v>123</v>
      </c>
      <c r="C181" s="50" t="s">
        <v>878</v>
      </c>
      <c r="D181" s="28">
        <v>1316.7</v>
      </c>
      <c r="E181" s="30">
        <f>D181*0.85</f>
        <v>1119.1949999999999</v>
      </c>
      <c r="F181" s="30">
        <f>D181*0.8</f>
        <v>1053.3600000000001</v>
      </c>
      <c r="G181" s="17" t="s">
        <v>395</v>
      </c>
      <c r="H181" s="18">
        <v>6.125</v>
      </c>
      <c r="I181" s="19">
        <v>13.4</v>
      </c>
      <c r="J181" s="20">
        <v>21.8</v>
      </c>
      <c r="K181" s="20">
        <v>35.5</v>
      </c>
      <c r="L181" s="15">
        <v>83026000</v>
      </c>
      <c r="M181" s="21">
        <v>4.0609999999999999</v>
      </c>
      <c r="N181" s="15"/>
      <c r="O181" s="44"/>
      <c r="P181" s="17" t="s">
        <v>8</v>
      </c>
      <c r="Q181" s="17" t="s">
        <v>63</v>
      </c>
      <c r="R181" s="17" t="s">
        <v>13</v>
      </c>
      <c r="S181" s="17" t="s">
        <v>41</v>
      </c>
      <c r="T181" s="17" t="s">
        <v>91</v>
      </c>
      <c r="U181" s="17" t="s">
        <v>58</v>
      </c>
      <c r="V181" s="17" t="s">
        <v>52</v>
      </c>
      <c r="W181" s="17" t="s">
        <v>65</v>
      </c>
      <c r="X181" s="17" t="s">
        <v>66</v>
      </c>
      <c r="Y181" s="17" t="s">
        <v>92</v>
      </c>
      <c r="Z181" s="17"/>
      <c r="AA181" s="1" t="str">
        <f>VLOOKUP(A181,'[1]FritsJurgens 2026.01 Standard'!$A:$B,2,0)</f>
        <v>ST.M+.40.C.S.SS BK</v>
      </c>
    </row>
    <row r="182" spans="1:27" x14ac:dyDescent="0.25">
      <c r="A182" s="57">
        <v>8720681609188</v>
      </c>
      <c r="B182" s="15" t="s">
        <v>124</v>
      </c>
      <c r="C182" s="50" t="s">
        <v>550</v>
      </c>
      <c r="D182" s="28">
        <v>1305.7</v>
      </c>
      <c r="E182" s="30">
        <f>D182*0.85</f>
        <v>1109.845</v>
      </c>
      <c r="F182" s="30">
        <f>D182*0.8</f>
        <v>1044.5600000000002</v>
      </c>
      <c r="G182" s="17" t="s">
        <v>395</v>
      </c>
      <c r="H182" s="18">
        <v>6.0979999999999999</v>
      </c>
      <c r="I182" s="19">
        <v>13.4</v>
      </c>
      <c r="J182" s="20">
        <v>21.8</v>
      </c>
      <c r="K182" s="20">
        <v>35.5</v>
      </c>
      <c r="L182" s="15">
        <v>83026000</v>
      </c>
      <c r="M182" s="21">
        <v>4.04</v>
      </c>
      <c r="N182" s="15"/>
      <c r="O182" s="44"/>
      <c r="P182" s="17" t="s">
        <v>8</v>
      </c>
      <c r="Q182" s="17" t="s">
        <v>63</v>
      </c>
      <c r="R182" s="17" t="s">
        <v>14</v>
      </c>
      <c r="S182" s="17" t="s">
        <v>42</v>
      </c>
      <c r="T182" s="17" t="s">
        <v>91</v>
      </c>
      <c r="U182" s="17" t="s">
        <v>60</v>
      </c>
      <c r="V182" s="17" t="s">
        <v>52</v>
      </c>
      <c r="W182" s="17" t="s">
        <v>65</v>
      </c>
      <c r="X182" s="17" t="s">
        <v>66</v>
      </c>
      <c r="Y182" s="17" t="s">
        <v>92</v>
      </c>
      <c r="Z182" s="17"/>
      <c r="AA182" s="1" t="str">
        <f>VLOOKUP(A182,'[1]FritsJurgens 2026.01 Standard'!$A:$B,2,0)</f>
        <v>ST.M+.40.C.FR.SS</v>
      </c>
    </row>
    <row r="183" spans="1:27" s="6" customFormat="1" x14ac:dyDescent="0.25">
      <c r="A183" s="58">
        <v>8720681603377</v>
      </c>
      <c r="B183" s="22" t="s">
        <v>125</v>
      </c>
      <c r="C183" s="51" t="s">
        <v>551</v>
      </c>
      <c r="D183" s="39">
        <v>1316.7</v>
      </c>
      <c r="E183" s="40">
        <f>D183*0.85</f>
        <v>1119.1949999999999</v>
      </c>
      <c r="F183" s="40">
        <f>D183*0.8</f>
        <v>1053.3600000000001</v>
      </c>
      <c r="G183" s="23" t="s">
        <v>395</v>
      </c>
      <c r="H183" s="24">
        <v>6.0979999999999999</v>
      </c>
      <c r="I183" s="25">
        <v>13.4</v>
      </c>
      <c r="J183" s="26">
        <v>21.8</v>
      </c>
      <c r="K183" s="26">
        <v>35.5</v>
      </c>
      <c r="L183" s="22" t="s">
        <v>4</v>
      </c>
      <c r="M183" s="27">
        <v>4.04</v>
      </c>
      <c r="N183" s="22"/>
      <c r="O183" s="45"/>
      <c r="P183" s="23" t="s">
        <v>8</v>
      </c>
      <c r="Q183" s="23" t="s">
        <v>63</v>
      </c>
      <c r="R183" s="23" t="s">
        <v>13</v>
      </c>
      <c r="S183" s="23" t="s">
        <v>41</v>
      </c>
      <c r="T183" s="23" t="s">
        <v>91</v>
      </c>
      <c r="U183" s="23" t="s">
        <v>60</v>
      </c>
      <c r="V183" s="23" t="s">
        <v>52</v>
      </c>
      <c r="W183" s="23" t="s">
        <v>65</v>
      </c>
      <c r="X183" s="23" t="s">
        <v>66</v>
      </c>
      <c r="Y183" s="23" t="s">
        <v>92</v>
      </c>
      <c r="Z183" s="23"/>
      <c r="AA183" s="1" t="str">
        <f>VLOOKUP(A183,'[1]FritsJurgens 2026.01 Standard'!$A:$B,2,0)</f>
        <v>ST.M+.40.C.FR.SS BK</v>
      </c>
    </row>
    <row r="184" spans="1:27" x14ac:dyDescent="0.25">
      <c r="A184" s="57">
        <v>8720681613352</v>
      </c>
      <c r="B184" s="15" t="s">
        <v>126</v>
      </c>
      <c r="C184" s="50" t="s">
        <v>879</v>
      </c>
      <c r="D184" s="28">
        <v>1305.7</v>
      </c>
      <c r="E184" s="30">
        <f>D184*0.85</f>
        <v>1109.845</v>
      </c>
      <c r="F184" s="30">
        <f>D184*0.8</f>
        <v>1044.5600000000002</v>
      </c>
      <c r="G184" s="17" t="s">
        <v>395</v>
      </c>
      <c r="H184" s="18">
        <v>6.101</v>
      </c>
      <c r="I184" s="19">
        <v>13.4</v>
      </c>
      <c r="J184" s="20">
        <v>21.8</v>
      </c>
      <c r="K184" s="20">
        <v>35.5</v>
      </c>
      <c r="L184" s="15">
        <v>83026000</v>
      </c>
      <c r="M184" s="21">
        <v>4.0430000000000001</v>
      </c>
      <c r="N184" s="15"/>
      <c r="O184" s="44"/>
      <c r="P184" s="17" t="s">
        <v>8</v>
      </c>
      <c r="Q184" s="17" t="s">
        <v>63</v>
      </c>
      <c r="R184" s="17" t="s">
        <v>14</v>
      </c>
      <c r="S184" s="17" t="s">
        <v>42</v>
      </c>
      <c r="T184" s="17" t="s">
        <v>91</v>
      </c>
      <c r="U184" s="17" t="s">
        <v>61</v>
      </c>
      <c r="V184" s="17" t="s">
        <v>52</v>
      </c>
      <c r="W184" s="17" t="s">
        <v>65</v>
      </c>
      <c r="X184" s="17" t="s">
        <v>66</v>
      </c>
      <c r="Y184" s="17" t="s">
        <v>92</v>
      </c>
      <c r="Z184" s="17"/>
      <c r="AA184" s="1" t="str">
        <f>VLOOKUP(A184,'[1]FritsJurgens 2026.01 Standard'!$A:$B,2,0)</f>
        <v>ST.M+.40.C.FS.SS</v>
      </c>
    </row>
    <row r="185" spans="1:27" s="6" customFormat="1" x14ac:dyDescent="0.25">
      <c r="A185" s="58">
        <v>8720681603179</v>
      </c>
      <c r="B185" s="22" t="s">
        <v>127</v>
      </c>
      <c r="C185" s="51" t="s">
        <v>880</v>
      </c>
      <c r="D185" s="39">
        <v>1316.7</v>
      </c>
      <c r="E185" s="40">
        <f>D185*0.85</f>
        <v>1119.1949999999999</v>
      </c>
      <c r="F185" s="40">
        <f>D185*0.8</f>
        <v>1053.3600000000001</v>
      </c>
      <c r="G185" s="23" t="s">
        <v>395</v>
      </c>
      <c r="H185" s="24">
        <v>6.101</v>
      </c>
      <c r="I185" s="25">
        <v>13.4</v>
      </c>
      <c r="J185" s="26">
        <v>21.8</v>
      </c>
      <c r="K185" s="26">
        <v>35.5</v>
      </c>
      <c r="L185" s="22" t="s">
        <v>4</v>
      </c>
      <c r="M185" s="27">
        <v>4.0430000000000001</v>
      </c>
      <c r="N185" s="22"/>
      <c r="O185" s="45"/>
      <c r="P185" s="23" t="s">
        <v>8</v>
      </c>
      <c r="Q185" s="23" t="s">
        <v>63</v>
      </c>
      <c r="R185" s="23" t="s">
        <v>13</v>
      </c>
      <c r="S185" s="23" t="s">
        <v>41</v>
      </c>
      <c r="T185" s="23" t="s">
        <v>91</v>
      </c>
      <c r="U185" s="23" t="s">
        <v>61</v>
      </c>
      <c r="V185" s="23" t="s">
        <v>52</v>
      </c>
      <c r="W185" s="23" t="s">
        <v>65</v>
      </c>
      <c r="X185" s="23" t="s">
        <v>66</v>
      </c>
      <c r="Y185" s="23" t="s">
        <v>92</v>
      </c>
      <c r="Z185" s="23"/>
      <c r="AA185" s="1" t="str">
        <f>VLOOKUP(A185,'[1]FritsJurgens 2026.01 Standard'!$A:$B,2,0)</f>
        <v>ST.M+.40.C.FS.SS BK</v>
      </c>
    </row>
    <row r="186" spans="1:27" x14ac:dyDescent="0.25">
      <c r="A186" s="57">
        <v>8720681605043</v>
      </c>
      <c r="B186" s="15" t="s">
        <v>128</v>
      </c>
      <c r="C186" s="50" t="s">
        <v>1063</v>
      </c>
      <c r="D186" s="28">
        <v>1493.4</v>
      </c>
      <c r="E186" s="30">
        <f>D186*0.85</f>
        <v>1269.3900000000001</v>
      </c>
      <c r="F186" s="30">
        <f>D186*0.8</f>
        <v>1194.72</v>
      </c>
      <c r="G186" s="17" t="s">
        <v>395</v>
      </c>
      <c r="H186" s="18">
        <v>6.19</v>
      </c>
      <c r="I186" s="19">
        <v>13.4</v>
      </c>
      <c r="J186" s="20">
        <v>21.8</v>
      </c>
      <c r="K186" s="20">
        <v>35.5</v>
      </c>
      <c r="L186" s="15">
        <v>83026000</v>
      </c>
      <c r="M186" s="21">
        <v>4.1319999999999997</v>
      </c>
      <c r="N186" s="15"/>
      <c r="O186" s="44"/>
      <c r="P186" s="17" t="s">
        <v>8</v>
      </c>
      <c r="Q186" s="17" t="s">
        <v>63</v>
      </c>
      <c r="R186" s="17" t="s">
        <v>15</v>
      </c>
      <c r="S186" s="17" t="s">
        <v>41</v>
      </c>
      <c r="T186" s="17" t="s">
        <v>91</v>
      </c>
      <c r="U186" s="17" t="s">
        <v>55</v>
      </c>
      <c r="V186" s="17" t="s">
        <v>51</v>
      </c>
      <c r="W186" s="17" t="s">
        <v>65</v>
      </c>
      <c r="X186" s="17" t="s">
        <v>66</v>
      </c>
      <c r="Y186" s="17" t="s">
        <v>92</v>
      </c>
      <c r="Z186" s="17"/>
      <c r="AA186" s="1" t="str">
        <f>VLOOKUP(A186,'[1]FritsJurgens 2026.01 Standard'!$A:$B,2,0)</f>
        <v>ST.M+.40.D.R.BK</v>
      </c>
    </row>
    <row r="187" spans="1:27" x14ac:dyDescent="0.25">
      <c r="A187" s="57">
        <v>8720681613642</v>
      </c>
      <c r="B187" s="15" t="s">
        <v>129</v>
      </c>
      <c r="C187" s="50" t="s">
        <v>1064</v>
      </c>
      <c r="D187" s="28">
        <v>1482.4</v>
      </c>
      <c r="E187" s="30">
        <f>D187*0.85</f>
        <v>1260.04</v>
      </c>
      <c r="F187" s="30">
        <f>D187*0.8</f>
        <v>1185.92</v>
      </c>
      <c r="G187" s="17" t="s">
        <v>395</v>
      </c>
      <c r="H187" s="18">
        <v>6.19</v>
      </c>
      <c r="I187" s="19">
        <v>13.4</v>
      </c>
      <c r="J187" s="20">
        <v>21.8</v>
      </c>
      <c r="K187" s="20">
        <v>35.5</v>
      </c>
      <c r="L187" s="15">
        <v>83026000</v>
      </c>
      <c r="M187" s="21">
        <v>4.1319999999999997</v>
      </c>
      <c r="N187" s="15"/>
      <c r="O187" s="44"/>
      <c r="P187" s="17" t="s">
        <v>8</v>
      </c>
      <c r="Q187" s="17" t="s">
        <v>63</v>
      </c>
      <c r="R187" s="17" t="s">
        <v>16</v>
      </c>
      <c r="S187" s="17" t="s">
        <v>42</v>
      </c>
      <c r="T187" s="17" t="s">
        <v>91</v>
      </c>
      <c r="U187" s="17" t="s">
        <v>55</v>
      </c>
      <c r="V187" s="17" t="s">
        <v>51</v>
      </c>
      <c r="W187" s="17" t="s">
        <v>65</v>
      </c>
      <c r="X187" s="17" t="s">
        <v>66</v>
      </c>
      <c r="Y187" s="17" t="s">
        <v>92</v>
      </c>
      <c r="Z187" s="17"/>
      <c r="AA187" s="1" t="str">
        <f>VLOOKUP(A187,'[1]FritsJurgens 2026.01 Standard'!$A:$B,2,0)</f>
        <v>ST.M+.40.D.R.BK SS</v>
      </c>
    </row>
    <row r="188" spans="1:27" x14ac:dyDescent="0.25">
      <c r="A188" s="57">
        <v>8720681614816</v>
      </c>
      <c r="B188" s="15" t="s">
        <v>130</v>
      </c>
      <c r="C188" s="50" t="s">
        <v>1065</v>
      </c>
      <c r="D188" s="28">
        <v>1461.6</v>
      </c>
      <c r="E188" s="30">
        <f>D188*0.85</f>
        <v>1242.3599999999999</v>
      </c>
      <c r="F188" s="30">
        <f>D188*0.8</f>
        <v>1169.28</v>
      </c>
      <c r="G188" s="17" t="s">
        <v>395</v>
      </c>
      <c r="H188" s="18">
        <v>6.1929999999999996</v>
      </c>
      <c r="I188" s="19">
        <v>13.4</v>
      </c>
      <c r="J188" s="20">
        <v>21.8</v>
      </c>
      <c r="K188" s="20">
        <v>35.5</v>
      </c>
      <c r="L188" s="15">
        <v>83026000</v>
      </c>
      <c r="M188" s="21">
        <v>4.1349999999999998</v>
      </c>
      <c r="N188" s="15"/>
      <c r="O188" s="44"/>
      <c r="P188" s="17" t="s">
        <v>8</v>
      </c>
      <c r="Q188" s="17" t="s">
        <v>63</v>
      </c>
      <c r="R188" s="17" t="s">
        <v>16</v>
      </c>
      <c r="S188" s="17" t="s">
        <v>42</v>
      </c>
      <c r="T188" s="17" t="s">
        <v>91</v>
      </c>
      <c r="U188" s="17" t="s">
        <v>56</v>
      </c>
      <c r="V188" s="17" t="s">
        <v>52</v>
      </c>
      <c r="W188" s="17" t="s">
        <v>65</v>
      </c>
      <c r="X188" s="17" t="s">
        <v>66</v>
      </c>
      <c r="Y188" s="17" t="s">
        <v>92</v>
      </c>
      <c r="Z188" s="17"/>
      <c r="AA188" s="1" t="str">
        <f>VLOOKUP(A188,'[1]FritsJurgens 2026.01 Standard'!$A:$B,2,0)</f>
        <v>ST.M+.40.D.R.SS</v>
      </c>
    </row>
    <row r="189" spans="1:27" x14ac:dyDescent="0.25">
      <c r="A189" s="57">
        <v>8720681612942</v>
      </c>
      <c r="B189" s="15" t="s">
        <v>131</v>
      </c>
      <c r="C189" s="50" t="s">
        <v>1066</v>
      </c>
      <c r="D189" s="28">
        <v>1472.6</v>
      </c>
      <c r="E189" s="30">
        <f>D189*0.85</f>
        <v>1251.7099999999998</v>
      </c>
      <c r="F189" s="30">
        <f>D189*0.8</f>
        <v>1178.08</v>
      </c>
      <c r="G189" s="17" t="s">
        <v>395</v>
      </c>
      <c r="H189" s="18">
        <v>6.1929999999999996</v>
      </c>
      <c r="I189" s="19">
        <v>13.4</v>
      </c>
      <c r="J189" s="20">
        <v>21.8</v>
      </c>
      <c r="K189" s="20">
        <v>35.5</v>
      </c>
      <c r="L189" s="15">
        <v>83026000</v>
      </c>
      <c r="M189" s="21">
        <v>4.1349999999999998</v>
      </c>
      <c r="N189" s="15"/>
      <c r="O189" s="44"/>
      <c r="P189" s="17" t="s">
        <v>8</v>
      </c>
      <c r="Q189" s="17" t="s">
        <v>63</v>
      </c>
      <c r="R189" s="17" t="s">
        <v>15</v>
      </c>
      <c r="S189" s="17" t="s">
        <v>41</v>
      </c>
      <c r="T189" s="17" t="s">
        <v>91</v>
      </c>
      <c r="U189" s="17" t="s">
        <v>56</v>
      </c>
      <c r="V189" s="17" t="s">
        <v>52</v>
      </c>
      <c r="W189" s="17" t="s">
        <v>65</v>
      </c>
      <c r="X189" s="17" t="s">
        <v>66</v>
      </c>
      <c r="Y189" s="17" t="s">
        <v>92</v>
      </c>
      <c r="Z189" s="17"/>
      <c r="AA189" s="1" t="str">
        <f>VLOOKUP(A189,'[1]FritsJurgens 2026.01 Standard'!$A:$B,2,0)</f>
        <v>ST.M+.40.D.R.SS BK</v>
      </c>
    </row>
    <row r="190" spans="1:27" x14ac:dyDescent="0.25">
      <c r="A190" s="57">
        <v>8720681616827</v>
      </c>
      <c r="B190" s="15" t="s">
        <v>132</v>
      </c>
      <c r="C190" s="50" t="s">
        <v>881</v>
      </c>
      <c r="D190" s="28">
        <v>1479.8</v>
      </c>
      <c r="E190" s="30">
        <f>D190*0.85</f>
        <v>1257.83</v>
      </c>
      <c r="F190" s="30">
        <f>D190*0.8</f>
        <v>1183.8399999999999</v>
      </c>
      <c r="G190" s="17" t="s">
        <v>395</v>
      </c>
      <c r="H190" s="18">
        <v>6.125</v>
      </c>
      <c r="I190" s="19">
        <v>13.4</v>
      </c>
      <c r="J190" s="20">
        <v>21.8</v>
      </c>
      <c r="K190" s="20">
        <v>35.5</v>
      </c>
      <c r="L190" s="15">
        <v>83026000</v>
      </c>
      <c r="M190" s="21">
        <v>4.0609999999999999</v>
      </c>
      <c r="N190" s="15"/>
      <c r="O190" s="44"/>
      <c r="P190" s="17" t="s">
        <v>8</v>
      </c>
      <c r="Q190" s="17" t="s">
        <v>63</v>
      </c>
      <c r="R190" s="17" t="s">
        <v>15</v>
      </c>
      <c r="S190" s="17" t="s">
        <v>41</v>
      </c>
      <c r="T190" s="17" t="s">
        <v>91</v>
      </c>
      <c r="U190" s="17" t="s">
        <v>57</v>
      </c>
      <c r="V190" s="17" t="s">
        <v>51</v>
      </c>
      <c r="W190" s="17" t="s">
        <v>65</v>
      </c>
      <c r="X190" s="17" t="s">
        <v>66</v>
      </c>
      <c r="Y190" s="17" t="s">
        <v>92</v>
      </c>
      <c r="Z190" s="17"/>
      <c r="AA190" s="1" t="str">
        <f>VLOOKUP(A190,'[1]FritsJurgens 2026.01 Standard'!$A:$B,2,0)</f>
        <v>ST.M+.40.D.S.BK</v>
      </c>
    </row>
    <row r="191" spans="1:27" x14ac:dyDescent="0.25">
      <c r="A191" s="57">
        <v>8720681613802</v>
      </c>
      <c r="B191" s="15" t="s">
        <v>133</v>
      </c>
      <c r="C191" s="50" t="s">
        <v>882</v>
      </c>
      <c r="D191" s="28">
        <v>1468.8</v>
      </c>
      <c r="E191" s="30">
        <f>D191*0.85</f>
        <v>1248.48</v>
      </c>
      <c r="F191" s="30">
        <f>D191*0.8</f>
        <v>1175.04</v>
      </c>
      <c r="G191" s="17" t="s">
        <v>395</v>
      </c>
      <c r="H191" s="18">
        <v>6.125</v>
      </c>
      <c r="I191" s="19">
        <v>13.4</v>
      </c>
      <c r="J191" s="20">
        <v>21.8</v>
      </c>
      <c r="K191" s="20">
        <v>35.5</v>
      </c>
      <c r="L191" s="15">
        <v>83026000</v>
      </c>
      <c r="M191" s="21">
        <v>4.0609999999999999</v>
      </c>
      <c r="N191" s="15"/>
      <c r="O191" s="44"/>
      <c r="P191" s="17" t="s">
        <v>8</v>
      </c>
      <c r="Q191" s="17" t="s">
        <v>63</v>
      </c>
      <c r="R191" s="17" t="s">
        <v>16</v>
      </c>
      <c r="S191" s="17" t="s">
        <v>42</v>
      </c>
      <c r="T191" s="17" t="s">
        <v>91</v>
      </c>
      <c r="U191" s="17" t="s">
        <v>57</v>
      </c>
      <c r="V191" s="17" t="s">
        <v>51</v>
      </c>
      <c r="W191" s="17" t="s">
        <v>65</v>
      </c>
      <c r="X191" s="17" t="s">
        <v>66</v>
      </c>
      <c r="Y191" s="17" t="s">
        <v>92</v>
      </c>
      <c r="Z191" s="17"/>
      <c r="AA191" s="1" t="str">
        <f>VLOOKUP(A191,'[1]FritsJurgens 2026.01 Standard'!$A:$B,2,0)</f>
        <v>ST.M+.40.D.S.BK SS</v>
      </c>
    </row>
    <row r="192" spans="1:27" x14ac:dyDescent="0.25">
      <c r="A192" s="57">
        <v>8720681618098</v>
      </c>
      <c r="B192" s="15" t="s">
        <v>134</v>
      </c>
      <c r="C192" s="50" t="s">
        <v>883</v>
      </c>
      <c r="D192" s="28">
        <v>1449.1</v>
      </c>
      <c r="E192" s="30">
        <f>D192*0.85</f>
        <v>1231.7349999999999</v>
      </c>
      <c r="F192" s="30">
        <f>D192*0.8</f>
        <v>1159.28</v>
      </c>
      <c r="G192" s="17" t="s">
        <v>395</v>
      </c>
      <c r="H192" s="18">
        <v>6.125</v>
      </c>
      <c r="I192" s="19">
        <v>13.4</v>
      </c>
      <c r="J192" s="20">
        <v>21.8</v>
      </c>
      <c r="K192" s="20">
        <v>35.5</v>
      </c>
      <c r="L192" s="15">
        <v>83026000</v>
      </c>
      <c r="M192" s="21">
        <v>4.0609999999999999</v>
      </c>
      <c r="N192" s="15"/>
      <c r="O192" s="44"/>
      <c r="P192" s="17" t="s">
        <v>8</v>
      </c>
      <c r="Q192" s="17" t="s">
        <v>63</v>
      </c>
      <c r="R192" s="17" t="s">
        <v>16</v>
      </c>
      <c r="S192" s="17" t="s">
        <v>42</v>
      </c>
      <c r="T192" s="17" t="s">
        <v>91</v>
      </c>
      <c r="U192" s="17" t="s">
        <v>58</v>
      </c>
      <c r="V192" s="17" t="s">
        <v>52</v>
      </c>
      <c r="W192" s="17" t="s">
        <v>65</v>
      </c>
      <c r="X192" s="17" t="s">
        <v>66</v>
      </c>
      <c r="Y192" s="17" t="s">
        <v>92</v>
      </c>
      <c r="Z192" s="17"/>
      <c r="AA192" s="1" t="str">
        <f>VLOOKUP(A192,'[1]FritsJurgens 2026.01 Standard'!$A:$B,2,0)</f>
        <v>ST.M+.40.D.S.SS</v>
      </c>
    </row>
    <row r="193" spans="1:27" s="6" customFormat="1" x14ac:dyDescent="0.25">
      <c r="A193" s="58">
        <v>8720681615769</v>
      </c>
      <c r="B193" s="22" t="s">
        <v>135</v>
      </c>
      <c r="C193" s="51" t="s">
        <v>884</v>
      </c>
      <c r="D193" s="39">
        <v>1460.1</v>
      </c>
      <c r="E193" s="40">
        <f>D193*0.85</f>
        <v>1241.0849999999998</v>
      </c>
      <c r="F193" s="40">
        <f>D193*0.8</f>
        <v>1168.08</v>
      </c>
      <c r="G193" s="23" t="s">
        <v>395</v>
      </c>
      <c r="H193" s="24">
        <v>6.125</v>
      </c>
      <c r="I193" s="25">
        <v>13.4</v>
      </c>
      <c r="J193" s="26">
        <v>21.8</v>
      </c>
      <c r="K193" s="26">
        <v>35.5</v>
      </c>
      <c r="L193" s="22">
        <v>83026000</v>
      </c>
      <c r="M193" s="27">
        <v>4.0609999999999999</v>
      </c>
      <c r="N193" s="22"/>
      <c r="O193" s="45"/>
      <c r="P193" s="23" t="s">
        <v>8</v>
      </c>
      <c r="Q193" s="23" t="s">
        <v>63</v>
      </c>
      <c r="R193" s="23" t="s">
        <v>15</v>
      </c>
      <c r="S193" s="23" t="s">
        <v>41</v>
      </c>
      <c r="T193" s="23" t="s">
        <v>91</v>
      </c>
      <c r="U193" s="23" t="s">
        <v>58</v>
      </c>
      <c r="V193" s="23" t="s">
        <v>52</v>
      </c>
      <c r="W193" s="23" t="s">
        <v>65</v>
      </c>
      <c r="X193" s="23" t="s">
        <v>66</v>
      </c>
      <c r="Y193" s="23" t="s">
        <v>92</v>
      </c>
      <c r="Z193" s="23"/>
      <c r="AA193" s="1" t="str">
        <f>VLOOKUP(A193,'[1]FritsJurgens 2026.01 Standard'!$A:$B,2,0)</f>
        <v>ST.M+.40.D.S.SS BK</v>
      </c>
    </row>
    <row r="194" spans="1:27" x14ac:dyDescent="0.25">
      <c r="A194" s="57">
        <v>8720681611167</v>
      </c>
      <c r="B194" s="15" t="s">
        <v>136</v>
      </c>
      <c r="C194" s="50" t="s">
        <v>552</v>
      </c>
      <c r="D194" s="28">
        <v>1449.1</v>
      </c>
      <c r="E194" s="30">
        <f>D194*0.85</f>
        <v>1231.7349999999999</v>
      </c>
      <c r="F194" s="30">
        <f>D194*0.8</f>
        <v>1159.28</v>
      </c>
      <c r="G194" s="17" t="s">
        <v>395</v>
      </c>
      <c r="H194" s="18">
        <v>6.0979999999999999</v>
      </c>
      <c r="I194" s="19">
        <v>13.4</v>
      </c>
      <c r="J194" s="20">
        <v>21.8</v>
      </c>
      <c r="K194" s="20">
        <v>35.5</v>
      </c>
      <c r="L194" s="15">
        <v>83026000</v>
      </c>
      <c r="M194" s="21">
        <v>4.04</v>
      </c>
      <c r="N194" s="15"/>
      <c r="O194" s="44"/>
      <c r="P194" s="17" t="s">
        <v>8</v>
      </c>
      <c r="Q194" s="17" t="s">
        <v>63</v>
      </c>
      <c r="R194" s="17" t="s">
        <v>16</v>
      </c>
      <c r="S194" s="17" t="s">
        <v>42</v>
      </c>
      <c r="T194" s="17" t="s">
        <v>91</v>
      </c>
      <c r="U194" s="17" t="s">
        <v>60</v>
      </c>
      <c r="V194" s="17" t="s">
        <v>52</v>
      </c>
      <c r="W194" s="17" t="s">
        <v>65</v>
      </c>
      <c r="X194" s="17" t="s">
        <v>66</v>
      </c>
      <c r="Y194" s="17" t="s">
        <v>92</v>
      </c>
      <c r="Z194" s="17"/>
      <c r="AA194" s="1" t="str">
        <f>VLOOKUP(A194,'[1]FritsJurgens 2026.01 Standard'!$A:$B,2,0)</f>
        <v>ST.M+.40.D.FR.SS</v>
      </c>
    </row>
    <row r="195" spans="1:27" s="6" customFormat="1" x14ac:dyDescent="0.25">
      <c r="A195" s="58">
        <v>8720681603575</v>
      </c>
      <c r="B195" s="22" t="s">
        <v>137</v>
      </c>
      <c r="C195" s="51" t="s">
        <v>553</v>
      </c>
      <c r="D195" s="39">
        <v>1460.1</v>
      </c>
      <c r="E195" s="40">
        <f>D195*0.85</f>
        <v>1241.0849999999998</v>
      </c>
      <c r="F195" s="40">
        <f>D195*0.8</f>
        <v>1168.08</v>
      </c>
      <c r="G195" s="23" t="s">
        <v>395</v>
      </c>
      <c r="H195" s="24">
        <v>6.0979999999999999</v>
      </c>
      <c r="I195" s="25">
        <v>13.4</v>
      </c>
      <c r="J195" s="26">
        <v>21.8</v>
      </c>
      <c r="K195" s="26">
        <v>35.5</v>
      </c>
      <c r="L195" s="22" t="s">
        <v>4</v>
      </c>
      <c r="M195" s="27">
        <v>4.04</v>
      </c>
      <c r="N195" s="22"/>
      <c r="O195" s="45"/>
      <c r="P195" s="23" t="s">
        <v>8</v>
      </c>
      <c r="Q195" s="23" t="s">
        <v>63</v>
      </c>
      <c r="R195" s="23" t="s">
        <v>15</v>
      </c>
      <c r="S195" s="23" t="s">
        <v>41</v>
      </c>
      <c r="T195" s="23" t="s">
        <v>91</v>
      </c>
      <c r="U195" s="23" t="s">
        <v>60</v>
      </c>
      <c r="V195" s="23" t="s">
        <v>52</v>
      </c>
      <c r="W195" s="23" t="s">
        <v>65</v>
      </c>
      <c r="X195" s="23" t="s">
        <v>66</v>
      </c>
      <c r="Y195" s="23" t="s">
        <v>92</v>
      </c>
      <c r="Z195" s="23"/>
      <c r="AA195" s="1" t="str">
        <f>VLOOKUP(A195,'[1]FritsJurgens 2026.01 Standard'!$A:$B,2,0)</f>
        <v>ST.M+.40.D.FR.SS BK</v>
      </c>
    </row>
    <row r="196" spans="1:27" x14ac:dyDescent="0.25">
      <c r="A196" s="57">
        <v>8720681611174</v>
      </c>
      <c r="B196" s="15" t="s">
        <v>138</v>
      </c>
      <c r="C196" s="50" t="s">
        <v>885</v>
      </c>
      <c r="D196" s="28">
        <v>1449.1</v>
      </c>
      <c r="E196" s="30">
        <f>D196*0.85</f>
        <v>1231.7349999999999</v>
      </c>
      <c r="F196" s="30">
        <f>D196*0.8</f>
        <v>1159.28</v>
      </c>
      <c r="G196" s="17" t="s">
        <v>395</v>
      </c>
      <c r="H196" s="18">
        <v>6.101</v>
      </c>
      <c r="I196" s="19">
        <v>13.4</v>
      </c>
      <c r="J196" s="20">
        <v>21.8</v>
      </c>
      <c r="K196" s="20">
        <v>35.5</v>
      </c>
      <c r="L196" s="15">
        <v>83026000</v>
      </c>
      <c r="M196" s="21">
        <v>4.0430000000000001</v>
      </c>
      <c r="N196" s="15"/>
      <c r="O196" s="44"/>
      <c r="P196" s="17" t="s">
        <v>8</v>
      </c>
      <c r="Q196" s="17" t="s">
        <v>63</v>
      </c>
      <c r="R196" s="17" t="s">
        <v>16</v>
      </c>
      <c r="S196" s="17" t="s">
        <v>42</v>
      </c>
      <c r="T196" s="17" t="s">
        <v>91</v>
      </c>
      <c r="U196" s="17" t="s">
        <v>61</v>
      </c>
      <c r="V196" s="17" t="s">
        <v>52</v>
      </c>
      <c r="W196" s="17" t="s">
        <v>65</v>
      </c>
      <c r="X196" s="17" t="s">
        <v>66</v>
      </c>
      <c r="Y196" s="17" t="s">
        <v>92</v>
      </c>
      <c r="Z196" s="17"/>
      <c r="AA196" s="1" t="str">
        <f>VLOOKUP(A196,'[1]FritsJurgens 2026.01 Standard'!$A:$B,2,0)</f>
        <v>ST.M+.40.D.FS.SS</v>
      </c>
    </row>
    <row r="197" spans="1:27" x14ac:dyDescent="0.25">
      <c r="A197" s="57">
        <v>8720681603476</v>
      </c>
      <c r="B197" s="15" t="s">
        <v>139</v>
      </c>
      <c r="C197" s="50" t="s">
        <v>886</v>
      </c>
      <c r="D197" s="28">
        <v>1460.1</v>
      </c>
      <c r="E197" s="30">
        <f>D197*0.85</f>
        <v>1241.0849999999998</v>
      </c>
      <c r="F197" s="30">
        <f>D197*0.8</f>
        <v>1168.08</v>
      </c>
      <c r="G197" s="17" t="s">
        <v>395</v>
      </c>
      <c r="H197" s="18">
        <v>6.101</v>
      </c>
      <c r="I197" s="19">
        <v>13.4</v>
      </c>
      <c r="J197" s="20">
        <v>21.8</v>
      </c>
      <c r="K197" s="20">
        <v>35.5</v>
      </c>
      <c r="L197" s="15" t="s">
        <v>4</v>
      </c>
      <c r="M197" s="21">
        <v>4.0430000000000001</v>
      </c>
      <c r="N197" s="15"/>
      <c r="O197" s="44"/>
      <c r="P197" s="17" t="s">
        <v>8</v>
      </c>
      <c r="Q197" s="17" t="s">
        <v>63</v>
      </c>
      <c r="R197" s="17" t="s">
        <v>15</v>
      </c>
      <c r="S197" s="17" t="s">
        <v>41</v>
      </c>
      <c r="T197" s="17" t="s">
        <v>91</v>
      </c>
      <c r="U197" s="17" t="s">
        <v>61</v>
      </c>
      <c r="V197" s="17" t="s">
        <v>52</v>
      </c>
      <c r="W197" s="17" t="s">
        <v>65</v>
      </c>
      <c r="X197" s="17" t="s">
        <v>66</v>
      </c>
      <c r="Y197" s="17" t="s">
        <v>92</v>
      </c>
      <c r="Z197" s="17"/>
      <c r="AA197" s="1" t="str">
        <f>VLOOKUP(A197,'[1]FritsJurgens 2026.01 Standard'!$A:$B,2,0)</f>
        <v>ST.M+.40.D.FS.SS BK</v>
      </c>
    </row>
    <row r="198" spans="1:27" x14ac:dyDescent="0.25">
      <c r="A198" s="57">
        <v>8720681602769</v>
      </c>
      <c r="B198" s="15" t="s">
        <v>140</v>
      </c>
      <c r="C198" s="50" t="s">
        <v>1067</v>
      </c>
      <c r="D198" s="28">
        <v>1576.7</v>
      </c>
      <c r="E198" s="30">
        <f>D198*0.85</f>
        <v>1340.1949999999999</v>
      </c>
      <c r="F198" s="30">
        <f>D198*0.8</f>
        <v>1261.3600000000001</v>
      </c>
      <c r="G198" s="17" t="s">
        <v>395</v>
      </c>
      <c r="H198" s="18">
        <v>6.19</v>
      </c>
      <c r="I198" s="19">
        <v>13.4</v>
      </c>
      <c r="J198" s="20">
        <v>21.8</v>
      </c>
      <c r="K198" s="20">
        <v>35.5</v>
      </c>
      <c r="L198" s="15">
        <v>83026000</v>
      </c>
      <c r="M198" s="21">
        <v>4.1319999999999997</v>
      </c>
      <c r="N198" s="15"/>
      <c r="O198" s="44"/>
      <c r="P198" s="17" t="s">
        <v>8</v>
      </c>
      <c r="Q198" s="17" t="s">
        <v>63</v>
      </c>
      <c r="R198" s="17" t="s">
        <v>17</v>
      </c>
      <c r="S198" s="17" t="s">
        <v>41</v>
      </c>
      <c r="T198" s="17" t="s">
        <v>91</v>
      </c>
      <c r="U198" s="17" t="s">
        <v>55</v>
      </c>
      <c r="V198" s="17" t="s">
        <v>51</v>
      </c>
      <c r="W198" s="17" t="s">
        <v>65</v>
      </c>
      <c r="X198" s="17" t="s">
        <v>66</v>
      </c>
      <c r="Y198" s="17" t="s">
        <v>92</v>
      </c>
      <c r="Z198" s="17"/>
      <c r="AA198" s="1" t="str">
        <f>VLOOKUP(A198,'[1]FritsJurgens 2026.01 Standard'!$A:$B,2,0)</f>
        <v>ST.M+.40.E.R.BK</v>
      </c>
    </row>
    <row r="199" spans="1:27" x14ac:dyDescent="0.25">
      <c r="A199" s="57">
        <v>8720681615745</v>
      </c>
      <c r="B199" s="15" t="s">
        <v>141</v>
      </c>
      <c r="C199" s="50" t="s">
        <v>1068</v>
      </c>
      <c r="D199" s="28">
        <v>1565.7</v>
      </c>
      <c r="E199" s="30">
        <f>D199*0.85</f>
        <v>1330.845</v>
      </c>
      <c r="F199" s="30">
        <f>D199*0.8</f>
        <v>1252.5600000000002</v>
      </c>
      <c r="G199" s="17" t="s">
        <v>395</v>
      </c>
      <c r="H199" s="18">
        <v>6.19</v>
      </c>
      <c r="I199" s="19">
        <v>13.4</v>
      </c>
      <c r="J199" s="20">
        <v>21.8</v>
      </c>
      <c r="K199" s="20">
        <v>35.5</v>
      </c>
      <c r="L199" s="15">
        <v>83026000</v>
      </c>
      <c r="M199" s="21">
        <v>4.1319999999999997</v>
      </c>
      <c r="N199" s="15"/>
      <c r="O199" s="44"/>
      <c r="P199" s="17" t="s">
        <v>8</v>
      </c>
      <c r="Q199" s="17" t="s">
        <v>63</v>
      </c>
      <c r="R199" s="17" t="s">
        <v>18</v>
      </c>
      <c r="S199" s="17" t="s">
        <v>42</v>
      </c>
      <c r="T199" s="17" t="s">
        <v>91</v>
      </c>
      <c r="U199" s="17" t="s">
        <v>55</v>
      </c>
      <c r="V199" s="17" t="s">
        <v>51</v>
      </c>
      <c r="W199" s="17" t="s">
        <v>65</v>
      </c>
      <c r="X199" s="17" t="s">
        <v>66</v>
      </c>
      <c r="Y199" s="17" t="s">
        <v>92</v>
      </c>
      <c r="Z199" s="17"/>
      <c r="AA199" s="1" t="str">
        <f>VLOOKUP(A199,'[1]FritsJurgens 2026.01 Standard'!$A:$B,2,0)</f>
        <v>ST.M+.40.E.R.BK SS</v>
      </c>
    </row>
    <row r="200" spans="1:27" x14ac:dyDescent="0.25">
      <c r="A200" s="57">
        <v>8720681601991</v>
      </c>
      <c r="B200" s="15" t="s">
        <v>142</v>
      </c>
      <c r="C200" s="50" t="s">
        <v>1069</v>
      </c>
      <c r="D200" s="28">
        <v>1544.9</v>
      </c>
      <c r="E200" s="30">
        <f>D200*0.85</f>
        <v>1313.165</v>
      </c>
      <c r="F200" s="30">
        <f>D200*0.8</f>
        <v>1235.92</v>
      </c>
      <c r="G200" s="17" t="s">
        <v>395</v>
      </c>
      <c r="H200" s="18">
        <v>6.1929999999999996</v>
      </c>
      <c r="I200" s="19">
        <v>13.4</v>
      </c>
      <c r="J200" s="20">
        <v>21.8</v>
      </c>
      <c r="K200" s="20">
        <v>35.5</v>
      </c>
      <c r="L200" s="15">
        <v>83026000</v>
      </c>
      <c r="M200" s="21">
        <v>4.1349999999999998</v>
      </c>
      <c r="N200" s="15"/>
      <c r="O200" s="44"/>
      <c r="P200" s="17" t="s">
        <v>8</v>
      </c>
      <c r="Q200" s="17" t="s">
        <v>63</v>
      </c>
      <c r="R200" s="17" t="s">
        <v>18</v>
      </c>
      <c r="S200" s="17" t="s">
        <v>42</v>
      </c>
      <c r="T200" s="17" t="s">
        <v>91</v>
      </c>
      <c r="U200" s="17" t="s">
        <v>56</v>
      </c>
      <c r="V200" s="17" t="s">
        <v>52</v>
      </c>
      <c r="W200" s="17" t="s">
        <v>65</v>
      </c>
      <c r="X200" s="17" t="s">
        <v>66</v>
      </c>
      <c r="Y200" s="17" t="s">
        <v>92</v>
      </c>
      <c r="Z200" s="17"/>
      <c r="AA200" s="1" t="str">
        <f>VLOOKUP(A200,'[1]FritsJurgens 2026.01 Standard'!$A:$B,2,0)</f>
        <v>ST.M+.40.E.R.SS</v>
      </c>
    </row>
    <row r="201" spans="1:27" x14ac:dyDescent="0.25">
      <c r="A201" s="57">
        <v>8720681611204</v>
      </c>
      <c r="B201" s="15" t="s">
        <v>143</v>
      </c>
      <c r="C201" s="50" t="s">
        <v>1070</v>
      </c>
      <c r="D201" s="28">
        <v>1555.9</v>
      </c>
      <c r="E201" s="30">
        <f>D201*0.85</f>
        <v>1322.5150000000001</v>
      </c>
      <c r="F201" s="30">
        <f>D201*0.8</f>
        <v>1244.7200000000003</v>
      </c>
      <c r="G201" s="17" t="s">
        <v>395</v>
      </c>
      <c r="H201" s="18">
        <v>6.1929999999999996</v>
      </c>
      <c r="I201" s="19">
        <v>13.4</v>
      </c>
      <c r="J201" s="20">
        <v>21.8</v>
      </c>
      <c r="K201" s="20">
        <v>35.5</v>
      </c>
      <c r="L201" s="15">
        <v>83026000</v>
      </c>
      <c r="M201" s="21">
        <v>4.1349999999999998</v>
      </c>
      <c r="N201" s="15"/>
      <c r="O201" s="44"/>
      <c r="P201" s="17" t="s">
        <v>8</v>
      </c>
      <c r="Q201" s="17" t="s">
        <v>63</v>
      </c>
      <c r="R201" s="17" t="s">
        <v>17</v>
      </c>
      <c r="S201" s="17" t="s">
        <v>41</v>
      </c>
      <c r="T201" s="17" t="s">
        <v>91</v>
      </c>
      <c r="U201" s="17" t="s">
        <v>56</v>
      </c>
      <c r="V201" s="17" t="s">
        <v>52</v>
      </c>
      <c r="W201" s="17" t="s">
        <v>65</v>
      </c>
      <c r="X201" s="17" t="s">
        <v>66</v>
      </c>
      <c r="Y201" s="17" t="s">
        <v>92</v>
      </c>
      <c r="Z201" s="17"/>
      <c r="AA201" s="1" t="str">
        <f>VLOOKUP(A201,'[1]FritsJurgens 2026.01 Standard'!$A:$B,2,0)</f>
        <v>ST.M+.40.E.R.SS BK</v>
      </c>
    </row>
    <row r="202" spans="1:27" x14ac:dyDescent="0.25">
      <c r="A202" s="57">
        <v>8720681617350</v>
      </c>
      <c r="B202" s="15" t="s">
        <v>144</v>
      </c>
      <c r="C202" s="50" t="s">
        <v>887</v>
      </c>
      <c r="D202" s="28">
        <v>1563.1</v>
      </c>
      <c r="E202" s="30">
        <f>D202*0.85</f>
        <v>1328.635</v>
      </c>
      <c r="F202" s="30">
        <f>D202*0.8</f>
        <v>1250.48</v>
      </c>
      <c r="G202" s="17" t="s">
        <v>395</v>
      </c>
      <c r="H202" s="18">
        <v>6.125</v>
      </c>
      <c r="I202" s="19">
        <v>13.4</v>
      </c>
      <c r="J202" s="20">
        <v>21.8</v>
      </c>
      <c r="K202" s="20">
        <v>35.5</v>
      </c>
      <c r="L202" s="15">
        <v>83026000</v>
      </c>
      <c r="M202" s="21">
        <v>4.0609999999999999</v>
      </c>
      <c r="N202" s="15"/>
      <c r="O202" s="44"/>
      <c r="P202" s="17" t="s">
        <v>8</v>
      </c>
      <c r="Q202" s="17" t="s">
        <v>63</v>
      </c>
      <c r="R202" s="17" t="s">
        <v>17</v>
      </c>
      <c r="S202" s="17" t="s">
        <v>41</v>
      </c>
      <c r="T202" s="17" t="s">
        <v>91</v>
      </c>
      <c r="U202" s="17" t="s">
        <v>57</v>
      </c>
      <c r="V202" s="17" t="s">
        <v>51</v>
      </c>
      <c r="W202" s="17" t="s">
        <v>65</v>
      </c>
      <c r="X202" s="17" t="s">
        <v>66</v>
      </c>
      <c r="Y202" s="17" t="s">
        <v>92</v>
      </c>
      <c r="Z202" s="17"/>
      <c r="AA202" s="1" t="str">
        <f>VLOOKUP(A202,'[1]FritsJurgens 2026.01 Standard'!$A:$B,2,0)</f>
        <v>ST.M+.40.E.S.BK</v>
      </c>
    </row>
    <row r="203" spans="1:27" x14ac:dyDescent="0.25">
      <c r="A203" s="57">
        <v>8720681618227</v>
      </c>
      <c r="B203" s="15" t="s">
        <v>145</v>
      </c>
      <c r="C203" s="50" t="s">
        <v>888</v>
      </c>
      <c r="D203" s="28">
        <v>1552.1</v>
      </c>
      <c r="E203" s="30">
        <f>D203*0.85</f>
        <v>1319.2849999999999</v>
      </c>
      <c r="F203" s="30">
        <f>D203*0.8</f>
        <v>1241.68</v>
      </c>
      <c r="G203" s="17" t="s">
        <v>395</v>
      </c>
      <c r="H203" s="18">
        <v>6.125</v>
      </c>
      <c r="I203" s="19">
        <v>13.4</v>
      </c>
      <c r="J203" s="20">
        <v>21.8</v>
      </c>
      <c r="K203" s="20">
        <v>35.5</v>
      </c>
      <c r="L203" s="15">
        <v>83026000</v>
      </c>
      <c r="M203" s="21">
        <v>4.0609999999999999</v>
      </c>
      <c r="N203" s="15"/>
      <c r="O203" s="44"/>
      <c r="P203" s="17" t="s">
        <v>8</v>
      </c>
      <c r="Q203" s="17" t="s">
        <v>63</v>
      </c>
      <c r="R203" s="17" t="s">
        <v>18</v>
      </c>
      <c r="S203" s="17" t="s">
        <v>42</v>
      </c>
      <c r="T203" s="17" t="s">
        <v>91</v>
      </c>
      <c r="U203" s="17" t="s">
        <v>57</v>
      </c>
      <c r="V203" s="17" t="s">
        <v>51</v>
      </c>
      <c r="W203" s="17" t="s">
        <v>65</v>
      </c>
      <c r="X203" s="17" t="s">
        <v>66</v>
      </c>
      <c r="Y203" s="17" t="s">
        <v>92</v>
      </c>
      <c r="Z203" s="17"/>
      <c r="AA203" s="1" t="str">
        <f>VLOOKUP(A203,'[1]FritsJurgens 2026.01 Standard'!$A:$B,2,0)</f>
        <v>ST.M+.40.E.S.BK SS</v>
      </c>
    </row>
    <row r="204" spans="1:27" x14ac:dyDescent="0.25">
      <c r="A204" s="57">
        <v>8720681600192</v>
      </c>
      <c r="B204" s="15" t="s">
        <v>146</v>
      </c>
      <c r="C204" s="50" t="s">
        <v>889</v>
      </c>
      <c r="D204" s="28">
        <v>1532.4</v>
      </c>
      <c r="E204" s="30">
        <f>D204*0.85</f>
        <v>1302.54</v>
      </c>
      <c r="F204" s="30">
        <f>D204*0.8</f>
        <v>1225.92</v>
      </c>
      <c r="G204" s="17" t="s">
        <v>395</v>
      </c>
      <c r="H204" s="18">
        <v>6.125</v>
      </c>
      <c r="I204" s="19">
        <v>13.4</v>
      </c>
      <c r="J204" s="20">
        <v>21.8</v>
      </c>
      <c r="K204" s="20">
        <v>35.5</v>
      </c>
      <c r="L204" s="15">
        <v>83026000</v>
      </c>
      <c r="M204" s="21">
        <v>4.0609999999999999</v>
      </c>
      <c r="N204" s="15"/>
      <c r="O204" s="44"/>
      <c r="P204" s="17" t="s">
        <v>8</v>
      </c>
      <c r="Q204" s="17" t="s">
        <v>63</v>
      </c>
      <c r="R204" s="17" t="s">
        <v>18</v>
      </c>
      <c r="S204" s="17" t="s">
        <v>42</v>
      </c>
      <c r="T204" s="17" t="s">
        <v>91</v>
      </c>
      <c r="U204" s="17" t="s">
        <v>58</v>
      </c>
      <c r="V204" s="17" t="s">
        <v>52</v>
      </c>
      <c r="W204" s="17" t="s">
        <v>65</v>
      </c>
      <c r="X204" s="17" t="s">
        <v>66</v>
      </c>
      <c r="Y204" s="17" t="s">
        <v>92</v>
      </c>
      <c r="Z204" s="17"/>
      <c r="AA204" s="1" t="str">
        <f>VLOOKUP(A204,'[1]FritsJurgens 2026.01 Standard'!$A:$B,2,0)</f>
        <v>ST.M+.40.E.S.SS</v>
      </c>
    </row>
    <row r="205" spans="1:27" x14ac:dyDescent="0.25">
      <c r="A205" s="57">
        <v>8720681608860</v>
      </c>
      <c r="B205" s="15" t="s">
        <v>147</v>
      </c>
      <c r="C205" s="50" t="s">
        <v>890</v>
      </c>
      <c r="D205" s="28">
        <v>1543.4</v>
      </c>
      <c r="E205" s="30">
        <f>D205*0.85</f>
        <v>1311.89</v>
      </c>
      <c r="F205" s="30">
        <f>D205*0.8</f>
        <v>1234.7200000000003</v>
      </c>
      <c r="G205" s="17" t="s">
        <v>395</v>
      </c>
      <c r="H205" s="18">
        <v>6.125</v>
      </c>
      <c r="I205" s="19">
        <v>13.4</v>
      </c>
      <c r="J205" s="20">
        <v>21.8</v>
      </c>
      <c r="K205" s="20">
        <v>35.5</v>
      </c>
      <c r="L205" s="15">
        <v>83026000</v>
      </c>
      <c r="M205" s="21">
        <v>4.0609999999999999</v>
      </c>
      <c r="N205" s="15"/>
      <c r="O205" s="44"/>
      <c r="P205" s="17" t="s">
        <v>8</v>
      </c>
      <c r="Q205" s="17" t="s">
        <v>63</v>
      </c>
      <c r="R205" s="17" t="s">
        <v>17</v>
      </c>
      <c r="S205" s="17" t="s">
        <v>41</v>
      </c>
      <c r="T205" s="17" t="s">
        <v>91</v>
      </c>
      <c r="U205" s="17" t="s">
        <v>58</v>
      </c>
      <c r="V205" s="17" t="s">
        <v>52</v>
      </c>
      <c r="W205" s="17" t="s">
        <v>65</v>
      </c>
      <c r="X205" s="17" t="s">
        <v>66</v>
      </c>
      <c r="Y205" s="17" t="s">
        <v>92</v>
      </c>
      <c r="Z205" s="17"/>
      <c r="AA205" s="1" t="str">
        <f>VLOOKUP(A205,'[1]FritsJurgens 2026.01 Standard'!$A:$B,2,0)</f>
        <v>ST.M+.40.E.S.SS BK</v>
      </c>
    </row>
    <row r="206" spans="1:27" s="6" customFormat="1" x14ac:dyDescent="0.25">
      <c r="A206" s="58">
        <v>8720681605722</v>
      </c>
      <c r="B206" s="22" t="s">
        <v>148</v>
      </c>
      <c r="C206" s="51" t="s">
        <v>554</v>
      </c>
      <c r="D206" s="39">
        <v>1532.4</v>
      </c>
      <c r="E206" s="40">
        <f>D206*0.85</f>
        <v>1302.54</v>
      </c>
      <c r="F206" s="40">
        <f>D206*0.8</f>
        <v>1225.92</v>
      </c>
      <c r="G206" s="23" t="s">
        <v>395</v>
      </c>
      <c r="H206" s="24">
        <v>6.0979999999999999</v>
      </c>
      <c r="I206" s="25">
        <v>13.4</v>
      </c>
      <c r="J206" s="26">
        <v>21.8</v>
      </c>
      <c r="K206" s="26">
        <v>35.5</v>
      </c>
      <c r="L206" s="22">
        <v>83026000</v>
      </c>
      <c r="M206" s="27">
        <v>4.04</v>
      </c>
      <c r="N206" s="22"/>
      <c r="O206" s="45"/>
      <c r="P206" s="23" t="s">
        <v>8</v>
      </c>
      <c r="Q206" s="23" t="s">
        <v>63</v>
      </c>
      <c r="R206" s="23" t="s">
        <v>18</v>
      </c>
      <c r="S206" s="23" t="s">
        <v>42</v>
      </c>
      <c r="T206" s="23" t="s">
        <v>91</v>
      </c>
      <c r="U206" s="23" t="s">
        <v>60</v>
      </c>
      <c r="V206" s="23" t="s">
        <v>52</v>
      </c>
      <c r="W206" s="23" t="s">
        <v>65</v>
      </c>
      <c r="X206" s="23" t="s">
        <v>66</v>
      </c>
      <c r="Y206" s="23" t="s">
        <v>92</v>
      </c>
      <c r="Z206" s="23"/>
      <c r="AA206" s="1" t="str">
        <f>VLOOKUP(A206,'[1]FritsJurgens 2026.01 Standard'!$A:$B,2,0)</f>
        <v>ST.M+.40.E.FR.SS</v>
      </c>
    </row>
    <row r="207" spans="1:27" x14ac:dyDescent="0.25">
      <c r="A207" s="57">
        <v>8720681603971</v>
      </c>
      <c r="B207" s="15" t="s">
        <v>149</v>
      </c>
      <c r="C207" s="50" t="s">
        <v>555</v>
      </c>
      <c r="D207" s="28">
        <v>1543.4</v>
      </c>
      <c r="E207" s="30">
        <f>D207*0.85</f>
        <v>1311.89</v>
      </c>
      <c r="F207" s="30">
        <f>D207*0.8</f>
        <v>1234.7200000000003</v>
      </c>
      <c r="G207" s="17" t="s">
        <v>395</v>
      </c>
      <c r="H207" s="18">
        <v>6.0979999999999999</v>
      </c>
      <c r="I207" s="19">
        <v>13.4</v>
      </c>
      <c r="J207" s="20">
        <v>21.8</v>
      </c>
      <c r="K207" s="20">
        <v>35.5</v>
      </c>
      <c r="L207" s="15" t="s">
        <v>4</v>
      </c>
      <c r="M207" s="21">
        <v>4.04</v>
      </c>
      <c r="N207" s="15"/>
      <c r="O207" s="44"/>
      <c r="P207" s="17" t="s">
        <v>8</v>
      </c>
      <c r="Q207" s="17" t="s">
        <v>63</v>
      </c>
      <c r="R207" s="17" t="s">
        <v>17</v>
      </c>
      <c r="S207" s="17" t="s">
        <v>41</v>
      </c>
      <c r="T207" s="17" t="s">
        <v>91</v>
      </c>
      <c r="U207" s="17" t="s">
        <v>60</v>
      </c>
      <c r="V207" s="17" t="s">
        <v>52</v>
      </c>
      <c r="W207" s="17" t="s">
        <v>65</v>
      </c>
      <c r="X207" s="17" t="s">
        <v>66</v>
      </c>
      <c r="Y207" s="17" t="s">
        <v>92</v>
      </c>
      <c r="Z207" s="17"/>
      <c r="AA207" s="1" t="str">
        <f>VLOOKUP(A207,'[1]FritsJurgens 2026.01 Standard'!$A:$B,2,0)</f>
        <v>ST.M+.40.E.FR.SS BK</v>
      </c>
    </row>
    <row r="208" spans="1:27" x14ac:dyDescent="0.25">
      <c r="A208" s="57">
        <v>8720681606491</v>
      </c>
      <c r="B208" s="15" t="s">
        <v>150</v>
      </c>
      <c r="C208" s="50" t="s">
        <v>891</v>
      </c>
      <c r="D208" s="28">
        <v>1532.4</v>
      </c>
      <c r="E208" s="30">
        <f>D208*0.85</f>
        <v>1302.54</v>
      </c>
      <c r="F208" s="30">
        <f>D208*0.8</f>
        <v>1225.92</v>
      </c>
      <c r="G208" s="17" t="s">
        <v>395</v>
      </c>
      <c r="H208" s="18">
        <v>6.101</v>
      </c>
      <c r="I208" s="19">
        <v>13.4</v>
      </c>
      <c r="J208" s="20">
        <v>21.8</v>
      </c>
      <c r="K208" s="20">
        <v>35.5</v>
      </c>
      <c r="L208" s="15">
        <v>83026000</v>
      </c>
      <c r="M208" s="21">
        <v>4.0430000000000001</v>
      </c>
      <c r="N208" s="15"/>
      <c r="O208" s="44"/>
      <c r="P208" s="17" t="s">
        <v>8</v>
      </c>
      <c r="Q208" s="17" t="s">
        <v>63</v>
      </c>
      <c r="R208" s="17" t="s">
        <v>18</v>
      </c>
      <c r="S208" s="17" t="s">
        <v>42</v>
      </c>
      <c r="T208" s="17" t="s">
        <v>91</v>
      </c>
      <c r="U208" s="17" t="s">
        <v>61</v>
      </c>
      <c r="V208" s="17" t="s">
        <v>52</v>
      </c>
      <c r="W208" s="17" t="s">
        <v>65</v>
      </c>
      <c r="X208" s="17" t="s">
        <v>66</v>
      </c>
      <c r="Y208" s="17" t="s">
        <v>92</v>
      </c>
      <c r="Z208" s="17"/>
      <c r="AA208" s="1" t="str">
        <f>VLOOKUP(A208,'[1]FritsJurgens 2026.01 Standard'!$A:$B,2,0)</f>
        <v>ST.M+.40.E.FS.SS</v>
      </c>
    </row>
    <row r="209" spans="1:27" s="6" customFormat="1" x14ac:dyDescent="0.25">
      <c r="A209" s="58">
        <v>8720681603674</v>
      </c>
      <c r="B209" s="22" t="s">
        <v>151</v>
      </c>
      <c r="C209" s="51" t="s">
        <v>892</v>
      </c>
      <c r="D209" s="39">
        <v>1543.4</v>
      </c>
      <c r="E209" s="40">
        <f>D209*0.85</f>
        <v>1311.89</v>
      </c>
      <c r="F209" s="40">
        <f>D209*0.8</f>
        <v>1234.7200000000003</v>
      </c>
      <c r="G209" s="23" t="s">
        <v>395</v>
      </c>
      <c r="H209" s="24">
        <v>6.101</v>
      </c>
      <c r="I209" s="25">
        <v>13.4</v>
      </c>
      <c r="J209" s="26">
        <v>21.8</v>
      </c>
      <c r="K209" s="26">
        <v>35.5</v>
      </c>
      <c r="L209" s="22" t="s">
        <v>4</v>
      </c>
      <c r="M209" s="27">
        <v>4.0430000000000001</v>
      </c>
      <c r="N209" s="22"/>
      <c r="O209" s="45"/>
      <c r="P209" s="23" t="s">
        <v>8</v>
      </c>
      <c r="Q209" s="23" t="s">
        <v>63</v>
      </c>
      <c r="R209" s="23" t="s">
        <v>17</v>
      </c>
      <c r="S209" s="23" t="s">
        <v>41</v>
      </c>
      <c r="T209" s="23" t="s">
        <v>91</v>
      </c>
      <c r="U209" s="23" t="s">
        <v>61</v>
      </c>
      <c r="V209" s="23" t="s">
        <v>52</v>
      </c>
      <c r="W209" s="23" t="s">
        <v>65</v>
      </c>
      <c r="X209" s="23" t="s">
        <v>66</v>
      </c>
      <c r="Y209" s="23" t="s">
        <v>92</v>
      </c>
      <c r="Z209" s="23"/>
      <c r="AA209" s="1" t="str">
        <f>VLOOKUP(A209,'[1]FritsJurgens 2026.01 Standard'!$A:$B,2,0)</f>
        <v>ST.M+.40.E.FS.SS BK</v>
      </c>
    </row>
    <row r="210" spans="1:27" x14ac:dyDescent="0.25">
      <c r="A210" s="57">
        <v>8720681615622</v>
      </c>
      <c r="B210" s="15" t="s">
        <v>152</v>
      </c>
      <c r="C210" s="50" t="s">
        <v>1071</v>
      </c>
      <c r="D210" s="28">
        <v>1876.2</v>
      </c>
      <c r="E210" s="30">
        <f>D210*0.85</f>
        <v>1594.77</v>
      </c>
      <c r="F210" s="30">
        <f>D210*0.8</f>
        <v>1500.96</v>
      </c>
      <c r="G210" s="17" t="s">
        <v>395</v>
      </c>
      <c r="H210" s="18">
        <v>7.4269999999999996</v>
      </c>
      <c r="I210" s="19">
        <v>13.4</v>
      </c>
      <c r="J210" s="20">
        <v>21.8</v>
      </c>
      <c r="K210" s="20">
        <v>35.5</v>
      </c>
      <c r="L210" s="15">
        <v>83026000</v>
      </c>
      <c r="M210" s="21">
        <v>5.4089999999999998</v>
      </c>
      <c r="N210" s="15"/>
      <c r="O210" s="44"/>
      <c r="P210" s="17" t="s">
        <v>8</v>
      </c>
      <c r="Q210" s="17" t="s">
        <v>63</v>
      </c>
      <c r="R210" s="17" t="s">
        <v>19</v>
      </c>
      <c r="S210" s="17" t="s">
        <v>41</v>
      </c>
      <c r="T210" s="17" t="s">
        <v>91</v>
      </c>
      <c r="U210" s="17" t="s">
        <v>55</v>
      </c>
      <c r="V210" s="17" t="s">
        <v>51</v>
      </c>
      <c r="W210" s="17" t="s">
        <v>65</v>
      </c>
      <c r="X210" s="17" t="s">
        <v>66</v>
      </c>
      <c r="Y210" s="17" t="s">
        <v>92</v>
      </c>
      <c r="Z210" s="17"/>
      <c r="AA210" s="1" t="str">
        <f>VLOOKUP(A210,'[1]FritsJurgens 2026.01 Standard'!$A:$B,2,0)</f>
        <v>ST.M+.40.F.R.BK</v>
      </c>
    </row>
    <row r="211" spans="1:27" x14ac:dyDescent="0.25">
      <c r="A211" s="57">
        <v>8720681615554</v>
      </c>
      <c r="B211" s="15" t="s">
        <v>153</v>
      </c>
      <c r="C211" s="50" t="s">
        <v>1072</v>
      </c>
      <c r="D211" s="28">
        <v>1865.2</v>
      </c>
      <c r="E211" s="30">
        <f>D211*0.85</f>
        <v>1585.42</v>
      </c>
      <c r="F211" s="30">
        <f>D211*0.8</f>
        <v>1492.16</v>
      </c>
      <c r="G211" s="17" t="s">
        <v>395</v>
      </c>
      <c r="H211" s="18">
        <v>7.4269999999999996</v>
      </c>
      <c r="I211" s="19">
        <v>13.4</v>
      </c>
      <c r="J211" s="20">
        <v>21.8</v>
      </c>
      <c r="K211" s="20">
        <v>35.5</v>
      </c>
      <c r="L211" s="15">
        <v>83026000</v>
      </c>
      <c r="M211" s="21">
        <v>5.4089999999999998</v>
      </c>
      <c r="N211" s="15"/>
      <c r="O211" s="44"/>
      <c r="P211" s="17" t="s">
        <v>8</v>
      </c>
      <c r="Q211" s="17" t="s">
        <v>63</v>
      </c>
      <c r="R211" s="17" t="s">
        <v>20</v>
      </c>
      <c r="S211" s="17" t="s">
        <v>42</v>
      </c>
      <c r="T211" s="17" t="s">
        <v>91</v>
      </c>
      <c r="U211" s="17" t="s">
        <v>55</v>
      </c>
      <c r="V211" s="17" t="s">
        <v>51</v>
      </c>
      <c r="W211" s="17" t="s">
        <v>65</v>
      </c>
      <c r="X211" s="17" t="s">
        <v>66</v>
      </c>
      <c r="Y211" s="17" t="s">
        <v>92</v>
      </c>
      <c r="Z211" s="17"/>
      <c r="AA211" s="1" t="str">
        <f>VLOOKUP(A211,'[1]FritsJurgens 2026.01 Standard'!$A:$B,2,0)</f>
        <v>ST.M+.40.F.R.BK SS</v>
      </c>
    </row>
    <row r="212" spans="1:27" x14ac:dyDescent="0.25">
      <c r="A212" s="57">
        <v>8720681608044</v>
      </c>
      <c r="B212" s="15" t="s">
        <v>154</v>
      </c>
      <c r="C212" s="50" t="s">
        <v>1073</v>
      </c>
      <c r="D212" s="28">
        <v>1844.4</v>
      </c>
      <c r="E212" s="30">
        <f>D212*0.85</f>
        <v>1567.74</v>
      </c>
      <c r="F212" s="30">
        <f>D212*0.8</f>
        <v>1475.5200000000002</v>
      </c>
      <c r="G212" s="17" t="s">
        <v>395</v>
      </c>
      <c r="H212" s="18">
        <v>7.43</v>
      </c>
      <c r="I212" s="19">
        <v>13.4</v>
      </c>
      <c r="J212" s="20">
        <v>21.8</v>
      </c>
      <c r="K212" s="20">
        <v>35.5</v>
      </c>
      <c r="L212" s="15">
        <v>83026000</v>
      </c>
      <c r="M212" s="21">
        <v>5.4119999999999999</v>
      </c>
      <c r="N212" s="15"/>
      <c r="O212" s="44"/>
      <c r="P212" s="17" t="s">
        <v>8</v>
      </c>
      <c r="Q212" s="17" t="s">
        <v>63</v>
      </c>
      <c r="R212" s="17" t="s">
        <v>20</v>
      </c>
      <c r="S212" s="17" t="s">
        <v>42</v>
      </c>
      <c r="T212" s="17" t="s">
        <v>91</v>
      </c>
      <c r="U212" s="17" t="s">
        <v>56</v>
      </c>
      <c r="V212" s="17" t="s">
        <v>52</v>
      </c>
      <c r="W212" s="17" t="s">
        <v>65</v>
      </c>
      <c r="X212" s="17" t="s">
        <v>66</v>
      </c>
      <c r="Y212" s="17" t="s">
        <v>92</v>
      </c>
      <c r="Z212" s="17"/>
      <c r="AA212" s="1" t="str">
        <f>VLOOKUP(A212,'[1]FritsJurgens 2026.01 Standard'!$A:$B,2,0)</f>
        <v>ST.M+.40.F.R.SS</v>
      </c>
    </row>
    <row r="213" spans="1:27" x14ac:dyDescent="0.25">
      <c r="A213" s="57">
        <v>8720681603889</v>
      </c>
      <c r="B213" s="15" t="s">
        <v>155</v>
      </c>
      <c r="C213" s="50" t="s">
        <v>1074</v>
      </c>
      <c r="D213" s="28">
        <v>1855.4</v>
      </c>
      <c r="E213" s="30">
        <f>D213*0.85</f>
        <v>1577.0900000000001</v>
      </c>
      <c r="F213" s="30">
        <f>D213*0.8</f>
        <v>1484.3200000000002</v>
      </c>
      <c r="G213" s="17" t="s">
        <v>395</v>
      </c>
      <c r="H213" s="18">
        <v>7.43</v>
      </c>
      <c r="I213" s="19">
        <v>13.4</v>
      </c>
      <c r="J213" s="20">
        <v>21.8</v>
      </c>
      <c r="K213" s="20">
        <v>35.5</v>
      </c>
      <c r="L213" s="15">
        <v>83026000</v>
      </c>
      <c r="M213" s="21">
        <v>5.4119999999999999</v>
      </c>
      <c r="N213" s="15"/>
      <c r="O213" s="44"/>
      <c r="P213" s="17" t="s">
        <v>8</v>
      </c>
      <c r="Q213" s="17" t="s">
        <v>63</v>
      </c>
      <c r="R213" s="17" t="s">
        <v>19</v>
      </c>
      <c r="S213" s="17" t="s">
        <v>41</v>
      </c>
      <c r="T213" s="17" t="s">
        <v>91</v>
      </c>
      <c r="U213" s="17" t="s">
        <v>56</v>
      </c>
      <c r="V213" s="17" t="s">
        <v>52</v>
      </c>
      <c r="W213" s="17" t="s">
        <v>65</v>
      </c>
      <c r="X213" s="17" t="s">
        <v>66</v>
      </c>
      <c r="Y213" s="17" t="s">
        <v>92</v>
      </c>
      <c r="Z213" s="17"/>
      <c r="AA213" s="1" t="str">
        <f>VLOOKUP(A213,'[1]FritsJurgens 2026.01 Standard'!$A:$B,2,0)</f>
        <v>ST.M+.40.F.R.SS BK</v>
      </c>
    </row>
    <row r="214" spans="1:27" x14ac:dyDescent="0.25">
      <c r="A214" s="57">
        <v>8720681615530</v>
      </c>
      <c r="B214" s="15" t="s">
        <v>156</v>
      </c>
      <c r="C214" s="50" t="s">
        <v>893</v>
      </c>
      <c r="D214" s="28">
        <v>1862.6</v>
      </c>
      <c r="E214" s="30">
        <f>D214*0.85</f>
        <v>1583.2099999999998</v>
      </c>
      <c r="F214" s="30">
        <f>D214*0.8</f>
        <v>1490.08</v>
      </c>
      <c r="G214" s="17" t="s">
        <v>395</v>
      </c>
      <c r="H214" s="18">
        <v>7.3620000000000001</v>
      </c>
      <c r="I214" s="19">
        <v>13.4</v>
      </c>
      <c r="J214" s="20">
        <v>21.8</v>
      </c>
      <c r="K214" s="20">
        <v>35.5</v>
      </c>
      <c r="L214" s="15">
        <v>83026000</v>
      </c>
      <c r="M214" s="21">
        <v>5.3380000000000001</v>
      </c>
      <c r="N214" s="15"/>
      <c r="O214" s="44"/>
      <c r="P214" s="17" t="s">
        <v>8</v>
      </c>
      <c r="Q214" s="17" t="s">
        <v>63</v>
      </c>
      <c r="R214" s="17" t="s">
        <v>19</v>
      </c>
      <c r="S214" s="17" t="s">
        <v>41</v>
      </c>
      <c r="T214" s="17" t="s">
        <v>91</v>
      </c>
      <c r="U214" s="17" t="s">
        <v>57</v>
      </c>
      <c r="V214" s="17" t="s">
        <v>51</v>
      </c>
      <c r="W214" s="17" t="s">
        <v>65</v>
      </c>
      <c r="X214" s="17" t="s">
        <v>66</v>
      </c>
      <c r="Y214" s="17" t="s">
        <v>92</v>
      </c>
      <c r="Z214" s="17"/>
      <c r="AA214" s="1" t="str">
        <f>VLOOKUP(A214,'[1]FritsJurgens 2026.01 Standard'!$A:$B,2,0)</f>
        <v>ST.M+.40.F.S.BK</v>
      </c>
    </row>
    <row r="215" spans="1:27" x14ac:dyDescent="0.25">
      <c r="A215" s="57">
        <v>8720681601724</v>
      </c>
      <c r="B215" s="15" t="s">
        <v>157</v>
      </c>
      <c r="C215" s="50" t="s">
        <v>894</v>
      </c>
      <c r="D215" s="28">
        <v>1851.6</v>
      </c>
      <c r="E215" s="30">
        <f>D215*0.85</f>
        <v>1573.86</v>
      </c>
      <c r="F215" s="30">
        <f>D215*0.8</f>
        <v>1481.28</v>
      </c>
      <c r="G215" s="17" t="s">
        <v>395</v>
      </c>
      <c r="H215" s="18">
        <v>7.3620000000000001</v>
      </c>
      <c r="I215" s="19">
        <v>13.4</v>
      </c>
      <c r="J215" s="20">
        <v>21.8</v>
      </c>
      <c r="K215" s="20">
        <v>35.5</v>
      </c>
      <c r="L215" s="15">
        <v>83026000</v>
      </c>
      <c r="M215" s="21">
        <v>5.3380000000000001</v>
      </c>
      <c r="N215" s="15"/>
      <c r="O215" s="44"/>
      <c r="P215" s="17" t="s">
        <v>8</v>
      </c>
      <c r="Q215" s="17" t="s">
        <v>63</v>
      </c>
      <c r="R215" s="17" t="s">
        <v>20</v>
      </c>
      <c r="S215" s="17" t="s">
        <v>42</v>
      </c>
      <c r="T215" s="17" t="s">
        <v>91</v>
      </c>
      <c r="U215" s="17" t="s">
        <v>57</v>
      </c>
      <c r="V215" s="17" t="s">
        <v>51</v>
      </c>
      <c r="W215" s="17" t="s">
        <v>65</v>
      </c>
      <c r="X215" s="17" t="s">
        <v>66</v>
      </c>
      <c r="Y215" s="17" t="s">
        <v>92</v>
      </c>
      <c r="Z215" s="17"/>
      <c r="AA215" s="1" t="str">
        <f>VLOOKUP(A215,'[1]FritsJurgens 2026.01 Standard'!$A:$B,2,0)</f>
        <v>ST.M+.40.F.S.BK SS</v>
      </c>
    </row>
    <row r="216" spans="1:27" x14ac:dyDescent="0.25">
      <c r="A216" s="57">
        <v>8720681607764</v>
      </c>
      <c r="B216" s="15" t="s">
        <v>158</v>
      </c>
      <c r="C216" s="50" t="s">
        <v>895</v>
      </c>
      <c r="D216" s="28">
        <v>1831.9</v>
      </c>
      <c r="E216" s="30">
        <f>D216*0.85</f>
        <v>1557.115</v>
      </c>
      <c r="F216" s="30">
        <f>D216*0.8</f>
        <v>1465.5200000000002</v>
      </c>
      <c r="G216" s="17" t="s">
        <v>395</v>
      </c>
      <c r="H216" s="18">
        <v>7.3620000000000001</v>
      </c>
      <c r="I216" s="19">
        <v>13.4</v>
      </c>
      <c r="J216" s="20">
        <v>21.8</v>
      </c>
      <c r="K216" s="20">
        <v>35.5</v>
      </c>
      <c r="L216" s="15">
        <v>83026000</v>
      </c>
      <c r="M216" s="21">
        <v>5.3380000000000001</v>
      </c>
      <c r="N216" s="15"/>
      <c r="O216" s="44"/>
      <c r="P216" s="17" t="s">
        <v>8</v>
      </c>
      <c r="Q216" s="17" t="s">
        <v>63</v>
      </c>
      <c r="R216" s="17" t="s">
        <v>20</v>
      </c>
      <c r="S216" s="17" t="s">
        <v>42</v>
      </c>
      <c r="T216" s="17" t="s">
        <v>91</v>
      </c>
      <c r="U216" s="17" t="s">
        <v>58</v>
      </c>
      <c r="V216" s="17" t="s">
        <v>52</v>
      </c>
      <c r="W216" s="17" t="s">
        <v>65</v>
      </c>
      <c r="X216" s="17" t="s">
        <v>66</v>
      </c>
      <c r="Y216" s="17" t="s">
        <v>92</v>
      </c>
      <c r="Z216" s="17"/>
      <c r="AA216" s="1" t="str">
        <f>VLOOKUP(A216,'[1]FritsJurgens 2026.01 Standard'!$A:$B,2,0)</f>
        <v>ST.M+.40.F.S.SS</v>
      </c>
    </row>
    <row r="217" spans="1:27" x14ac:dyDescent="0.25">
      <c r="A217" s="57">
        <v>8720681604312</v>
      </c>
      <c r="B217" s="15" t="s">
        <v>159</v>
      </c>
      <c r="C217" s="50" t="s">
        <v>896</v>
      </c>
      <c r="D217" s="28">
        <v>1842.9</v>
      </c>
      <c r="E217" s="30">
        <f>D217*0.85</f>
        <v>1566.4650000000001</v>
      </c>
      <c r="F217" s="30">
        <f>D217*0.8</f>
        <v>1474.3200000000002</v>
      </c>
      <c r="G217" s="17" t="s">
        <v>395</v>
      </c>
      <c r="H217" s="18">
        <v>7.3620000000000001</v>
      </c>
      <c r="I217" s="19">
        <v>13.4</v>
      </c>
      <c r="J217" s="20">
        <v>21.8</v>
      </c>
      <c r="K217" s="20">
        <v>35.5</v>
      </c>
      <c r="L217" s="15">
        <v>83026000</v>
      </c>
      <c r="M217" s="21">
        <v>5.3380000000000001</v>
      </c>
      <c r="N217" s="15"/>
      <c r="O217" s="44"/>
      <c r="P217" s="17" t="s">
        <v>8</v>
      </c>
      <c r="Q217" s="17" t="s">
        <v>63</v>
      </c>
      <c r="R217" s="17" t="s">
        <v>19</v>
      </c>
      <c r="S217" s="17" t="s">
        <v>41</v>
      </c>
      <c r="T217" s="17" t="s">
        <v>91</v>
      </c>
      <c r="U217" s="17" t="s">
        <v>58</v>
      </c>
      <c r="V217" s="17" t="s">
        <v>52</v>
      </c>
      <c r="W217" s="17" t="s">
        <v>65</v>
      </c>
      <c r="X217" s="17" t="s">
        <v>66</v>
      </c>
      <c r="Y217" s="17" t="s">
        <v>92</v>
      </c>
      <c r="Z217" s="17"/>
      <c r="AA217" s="1" t="str">
        <f>VLOOKUP(A217,'[1]FritsJurgens 2026.01 Standard'!$A:$B,2,0)</f>
        <v>ST.M+.40.F.S.SS BK</v>
      </c>
    </row>
    <row r="218" spans="1:27" x14ac:dyDescent="0.25">
      <c r="A218" s="57">
        <v>8720681606217</v>
      </c>
      <c r="B218" s="15" t="s">
        <v>160</v>
      </c>
      <c r="C218" s="50" t="s">
        <v>556</v>
      </c>
      <c r="D218" s="28">
        <v>1831.9</v>
      </c>
      <c r="E218" s="30">
        <f>D218*0.85</f>
        <v>1557.115</v>
      </c>
      <c r="F218" s="30">
        <f>D218*0.8</f>
        <v>1465.5200000000002</v>
      </c>
      <c r="G218" s="17" t="s">
        <v>395</v>
      </c>
      <c r="H218" s="18">
        <v>7.335</v>
      </c>
      <c r="I218" s="19">
        <v>13.4</v>
      </c>
      <c r="J218" s="20">
        <v>21.8</v>
      </c>
      <c r="K218" s="20">
        <v>35.5</v>
      </c>
      <c r="L218" s="15">
        <v>83026000</v>
      </c>
      <c r="M218" s="21">
        <v>5.3170000000000002</v>
      </c>
      <c r="N218" s="15"/>
      <c r="O218" s="44"/>
      <c r="P218" s="17" t="s">
        <v>8</v>
      </c>
      <c r="Q218" s="17" t="s">
        <v>63</v>
      </c>
      <c r="R218" s="17" t="s">
        <v>20</v>
      </c>
      <c r="S218" s="17" t="s">
        <v>42</v>
      </c>
      <c r="T218" s="17" t="s">
        <v>91</v>
      </c>
      <c r="U218" s="17" t="s">
        <v>60</v>
      </c>
      <c r="V218" s="17" t="s">
        <v>52</v>
      </c>
      <c r="W218" s="17" t="s">
        <v>65</v>
      </c>
      <c r="X218" s="17" t="s">
        <v>66</v>
      </c>
      <c r="Y218" s="17" t="s">
        <v>92</v>
      </c>
      <c r="Z218" s="17"/>
      <c r="AA218" s="1" t="str">
        <f>VLOOKUP(A218,'[1]FritsJurgens 2026.01 Standard'!$A:$B,2,0)</f>
        <v>ST.M+.40.F.FR.SS</v>
      </c>
    </row>
    <row r="219" spans="1:27" x14ac:dyDescent="0.25">
      <c r="A219" s="57">
        <v>8720681604275</v>
      </c>
      <c r="B219" s="15" t="s">
        <v>161</v>
      </c>
      <c r="C219" s="50" t="s">
        <v>557</v>
      </c>
      <c r="D219" s="28">
        <v>1842.9</v>
      </c>
      <c r="E219" s="30">
        <f>D219*0.85</f>
        <v>1566.4650000000001</v>
      </c>
      <c r="F219" s="30">
        <f>D219*0.8</f>
        <v>1474.3200000000002</v>
      </c>
      <c r="G219" s="17" t="s">
        <v>395</v>
      </c>
      <c r="H219" s="18">
        <v>7.335</v>
      </c>
      <c r="I219" s="19">
        <v>13.4</v>
      </c>
      <c r="J219" s="20">
        <v>21.8</v>
      </c>
      <c r="K219" s="20">
        <v>35.5</v>
      </c>
      <c r="L219" s="15" t="s">
        <v>4</v>
      </c>
      <c r="M219" s="21">
        <v>5.3170000000000002</v>
      </c>
      <c r="N219" s="15"/>
      <c r="O219" s="44"/>
      <c r="P219" s="17" t="s">
        <v>8</v>
      </c>
      <c r="Q219" s="17" t="s">
        <v>63</v>
      </c>
      <c r="R219" s="17" t="s">
        <v>19</v>
      </c>
      <c r="S219" s="17" t="s">
        <v>41</v>
      </c>
      <c r="T219" s="17" t="s">
        <v>91</v>
      </c>
      <c r="U219" s="17" t="s">
        <v>60</v>
      </c>
      <c r="V219" s="17" t="s">
        <v>52</v>
      </c>
      <c r="W219" s="17" t="s">
        <v>65</v>
      </c>
      <c r="X219" s="17" t="s">
        <v>66</v>
      </c>
      <c r="Y219" s="17" t="s">
        <v>92</v>
      </c>
      <c r="Z219" s="17"/>
      <c r="AA219" s="1" t="str">
        <f>VLOOKUP(A219,'[1]FritsJurgens 2026.01 Standard'!$A:$B,2,0)</f>
        <v>ST.M+.40.F.FR.SS BK</v>
      </c>
    </row>
    <row r="220" spans="1:27" x14ac:dyDescent="0.25">
      <c r="A220" s="57">
        <v>8720681610030</v>
      </c>
      <c r="B220" s="15" t="s">
        <v>162</v>
      </c>
      <c r="C220" s="50" t="s">
        <v>897</v>
      </c>
      <c r="D220" s="28">
        <v>1831.9</v>
      </c>
      <c r="E220" s="30">
        <f>D220*0.85</f>
        <v>1557.115</v>
      </c>
      <c r="F220" s="30">
        <f>D220*0.8</f>
        <v>1465.5200000000002</v>
      </c>
      <c r="G220" s="17" t="s">
        <v>395</v>
      </c>
      <c r="H220" s="18">
        <v>7.3380000000000001</v>
      </c>
      <c r="I220" s="19">
        <v>13.4</v>
      </c>
      <c r="J220" s="20">
        <v>21.8</v>
      </c>
      <c r="K220" s="20">
        <v>35.5</v>
      </c>
      <c r="L220" s="15">
        <v>83026000</v>
      </c>
      <c r="M220" s="21">
        <v>5.32</v>
      </c>
      <c r="N220" s="15"/>
      <c r="O220" s="44"/>
      <c r="P220" s="17" t="s">
        <v>8</v>
      </c>
      <c r="Q220" s="17" t="s">
        <v>63</v>
      </c>
      <c r="R220" s="17" t="s">
        <v>20</v>
      </c>
      <c r="S220" s="17" t="s">
        <v>42</v>
      </c>
      <c r="T220" s="17" t="s">
        <v>91</v>
      </c>
      <c r="U220" s="17" t="s">
        <v>61</v>
      </c>
      <c r="V220" s="17" t="s">
        <v>52</v>
      </c>
      <c r="W220" s="17" t="s">
        <v>65</v>
      </c>
      <c r="X220" s="17" t="s">
        <v>66</v>
      </c>
      <c r="Y220" s="17" t="s">
        <v>92</v>
      </c>
      <c r="Z220" s="17"/>
      <c r="AA220" s="1" t="str">
        <f>VLOOKUP(A220,'[1]FritsJurgens 2026.01 Standard'!$A:$B,2,0)</f>
        <v>ST.M+.40.F.FS.SS</v>
      </c>
    </row>
    <row r="221" spans="1:27" x14ac:dyDescent="0.25">
      <c r="A221" s="57">
        <v>8720681604077</v>
      </c>
      <c r="B221" s="15" t="s">
        <v>163</v>
      </c>
      <c r="C221" s="50" t="s">
        <v>898</v>
      </c>
      <c r="D221" s="28">
        <v>1842.9</v>
      </c>
      <c r="E221" s="30">
        <f>D221*0.85</f>
        <v>1566.4650000000001</v>
      </c>
      <c r="F221" s="30">
        <f>D221*0.8</f>
        <v>1474.3200000000002</v>
      </c>
      <c r="G221" s="17" t="s">
        <v>395</v>
      </c>
      <c r="H221" s="18">
        <v>7.3380000000000001</v>
      </c>
      <c r="I221" s="19">
        <v>13.4</v>
      </c>
      <c r="J221" s="20">
        <v>21.8</v>
      </c>
      <c r="K221" s="20">
        <v>35.5</v>
      </c>
      <c r="L221" s="15" t="s">
        <v>4</v>
      </c>
      <c r="M221" s="21">
        <v>5.32</v>
      </c>
      <c r="N221" s="15"/>
      <c r="O221" s="44"/>
      <c r="P221" s="17" t="s">
        <v>8</v>
      </c>
      <c r="Q221" s="17" t="s">
        <v>63</v>
      </c>
      <c r="R221" s="17" t="s">
        <v>19</v>
      </c>
      <c r="S221" s="17" t="s">
        <v>41</v>
      </c>
      <c r="T221" s="17" t="s">
        <v>91</v>
      </c>
      <c r="U221" s="17" t="s">
        <v>61</v>
      </c>
      <c r="V221" s="17" t="s">
        <v>52</v>
      </c>
      <c r="W221" s="17" t="s">
        <v>65</v>
      </c>
      <c r="X221" s="17" t="s">
        <v>66</v>
      </c>
      <c r="Y221" s="17" t="s">
        <v>92</v>
      </c>
      <c r="Z221" s="17"/>
      <c r="AA221" s="1" t="str">
        <f>VLOOKUP(A221,'[1]FritsJurgens 2026.01 Standard'!$A:$B,2,0)</f>
        <v>ST.M+.40.F.FS.SS BK</v>
      </c>
    </row>
    <row r="222" spans="1:27" x14ac:dyDescent="0.25">
      <c r="A222" s="57">
        <v>8720681604596</v>
      </c>
      <c r="B222" s="15" t="s">
        <v>164</v>
      </c>
      <c r="C222" s="50" t="s">
        <v>1075</v>
      </c>
      <c r="D222" s="28">
        <v>2033.7</v>
      </c>
      <c r="E222" s="30">
        <f>D222*0.85</f>
        <v>1728.645</v>
      </c>
      <c r="F222" s="30">
        <f>D222*0.8</f>
        <v>1626.96</v>
      </c>
      <c r="G222" s="17" t="s">
        <v>395</v>
      </c>
      <c r="H222" s="18">
        <v>7.4269999999999996</v>
      </c>
      <c r="I222" s="19">
        <v>13.4</v>
      </c>
      <c r="J222" s="20">
        <v>21.8</v>
      </c>
      <c r="K222" s="20">
        <v>35.5</v>
      </c>
      <c r="L222" s="15">
        <v>83026000</v>
      </c>
      <c r="M222" s="21">
        <v>5.4089999999999998</v>
      </c>
      <c r="N222" s="15"/>
      <c r="O222" s="44"/>
      <c r="P222" s="17" t="s">
        <v>8</v>
      </c>
      <c r="Q222" s="17" t="s">
        <v>63</v>
      </c>
      <c r="R222" s="17" t="s">
        <v>21</v>
      </c>
      <c r="S222" s="17" t="s">
        <v>41</v>
      </c>
      <c r="T222" s="17" t="s">
        <v>91</v>
      </c>
      <c r="U222" s="17" t="s">
        <v>55</v>
      </c>
      <c r="V222" s="17" t="s">
        <v>51</v>
      </c>
      <c r="W222" s="17" t="s">
        <v>65</v>
      </c>
      <c r="X222" s="17" t="s">
        <v>66</v>
      </c>
      <c r="Y222" s="17" t="s">
        <v>92</v>
      </c>
      <c r="Z222" s="17"/>
      <c r="AA222" s="1" t="str">
        <f>VLOOKUP(A222,'[1]FritsJurgens 2026.01 Standard'!$A:$B,2,0)</f>
        <v>ST.M+.40.G.R.BK</v>
      </c>
    </row>
    <row r="223" spans="1:27" x14ac:dyDescent="0.25">
      <c r="A223" s="57">
        <v>8720681615288</v>
      </c>
      <c r="B223" s="15" t="s">
        <v>165</v>
      </c>
      <c r="C223" s="50" t="s">
        <v>1076</v>
      </c>
      <c r="D223" s="28">
        <v>2022.7</v>
      </c>
      <c r="E223" s="30">
        <f>D223*0.85</f>
        <v>1719.2950000000001</v>
      </c>
      <c r="F223" s="30">
        <f>D223*0.8</f>
        <v>1618.16</v>
      </c>
      <c r="G223" s="17" t="s">
        <v>395</v>
      </c>
      <c r="H223" s="18">
        <v>7.4269999999999996</v>
      </c>
      <c r="I223" s="19">
        <v>13.4</v>
      </c>
      <c r="J223" s="20">
        <v>21.8</v>
      </c>
      <c r="K223" s="20">
        <v>35.5</v>
      </c>
      <c r="L223" s="15">
        <v>83026000</v>
      </c>
      <c r="M223" s="21">
        <v>5.4089999999999998</v>
      </c>
      <c r="N223" s="15"/>
      <c r="O223" s="44"/>
      <c r="P223" s="17" t="s">
        <v>8</v>
      </c>
      <c r="Q223" s="17" t="s">
        <v>63</v>
      </c>
      <c r="R223" s="17" t="s">
        <v>22</v>
      </c>
      <c r="S223" s="17" t="s">
        <v>42</v>
      </c>
      <c r="T223" s="17" t="s">
        <v>91</v>
      </c>
      <c r="U223" s="17" t="s">
        <v>55</v>
      </c>
      <c r="V223" s="17" t="s">
        <v>51</v>
      </c>
      <c r="W223" s="17" t="s">
        <v>65</v>
      </c>
      <c r="X223" s="17" t="s">
        <v>66</v>
      </c>
      <c r="Y223" s="17" t="s">
        <v>92</v>
      </c>
      <c r="Z223" s="17"/>
      <c r="AA223" s="1" t="str">
        <f>VLOOKUP(A223,'[1]FritsJurgens 2026.01 Standard'!$A:$B,2,0)</f>
        <v>ST.M+.40.G.R.BK SS</v>
      </c>
    </row>
    <row r="224" spans="1:27" x14ac:dyDescent="0.25">
      <c r="A224" s="57">
        <v>8720681619590</v>
      </c>
      <c r="B224" s="15" t="s">
        <v>166</v>
      </c>
      <c r="C224" s="50" t="s">
        <v>1077</v>
      </c>
      <c r="D224" s="28">
        <v>2001.9</v>
      </c>
      <c r="E224" s="30">
        <f>D224*0.85</f>
        <v>1701.615</v>
      </c>
      <c r="F224" s="30">
        <f>D224*0.8</f>
        <v>1601.5200000000002</v>
      </c>
      <c r="G224" s="17" t="s">
        <v>395</v>
      </c>
      <c r="H224" s="18">
        <v>7.43</v>
      </c>
      <c r="I224" s="19">
        <v>13.4</v>
      </c>
      <c r="J224" s="20">
        <v>21.8</v>
      </c>
      <c r="K224" s="20">
        <v>35.5</v>
      </c>
      <c r="L224" s="15">
        <v>83026000</v>
      </c>
      <c r="M224" s="21">
        <v>5.4119999999999999</v>
      </c>
      <c r="N224" s="15"/>
      <c r="O224" s="44"/>
      <c r="P224" s="17" t="s">
        <v>8</v>
      </c>
      <c r="Q224" s="17" t="s">
        <v>63</v>
      </c>
      <c r="R224" s="17" t="s">
        <v>22</v>
      </c>
      <c r="S224" s="17" t="s">
        <v>42</v>
      </c>
      <c r="T224" s="17" t="s">
        <v>91</v>
      </c>
      <c r="U224" s="17" t="s">
        <v>56</v>
      </c>
      <c r="V224" s="17" t="s">
        <v>52</v>
      </c>
      <c r="W224" s="17" t="s">
        <v>65</v>
      </c>
      <c r="X224" s="17" t="s">
        <v>66</v>
      </c>
      <c r="Y224" s="17" t="s">
        <v>92</v>
      </c>
      <c r="Z224" s="17"/>
      <c r="AA224" s="1" t="str">
        <f>VLOOKUP(A224,'[1]FritsJurgens 2026.01 Standard'!$A:$B,2,0)</f>
        <v>ST.M+.40.G.R.SS</v>
      </c>
    </row>
    <row r="225" spans="1:27" x14ac:dyDescent="0.25">
      <c r="A225" s="57">
        <v>8720681601267</v>
      </c>
      <c r="B225" s="15" t="s">
        <v>167</v>
      </c>
      <c r="C225" s="50" t="s">
        <v>1078</v>
      </c>
      <c r="D225" s="28">
        <v>2012.9</v>
      </c>
      <c r="E225" s="30">
        <f>D225*0.85</f>
        <v>1710.9650000000001</v>
      </c>
      <c r="F225" s="30">
        <f>D225*0.8</f>
        <v>1610.3200000000002</v>
      </c>
      <c r="G225" s="17" t="s">
        <v>395</v>
      </c>
      <c r="H225" s="18">
        <v>7.43</v>
      </c>
      <c r="I225" s="19">
        <v>13.4</v>
      </c>
      <c r="J225" s="20">
        <v>21.8</v>
      </c>
      <c r="K225" s="20">
        <v>35.5</v>
      </c>
      <c r="L225" s="15">
        <v>83026000</v>
      </c>
      <c r="M225" s="21">
        <v>5.4119999999999999</v>
      </c>
      <c r="N225" s="15"/>
      <c r="O225" s="44"/>
      <c r="P225" s="17" t="s">
        <v>8</v>
      </c>
      <c r="Q225" s="17" t="s">
        <v>63</v>
      </c>
      <c r="R225" s="17" t="s">
        <v>21</v>
      </c>
      <c r="S225" s="17" t="s">
        <v>41</v>
      </c>
      <c r="T225" s="17" t="s">
        <v>91</v>
      </c>
      <c r="U225" s="17" t="s">
        <v>56</v>
      </c>
      <c r="V225" s="17" t="s">
        <v>52</v>
      </c>
      <c r="W225" s="17" t="s">
        <v>65</v>
      </c>
      <c r="X225" s="17" t="s">
        <v>66</v>
      </c>
      <c r="Y225" s="17" t="s">
        <v>92</v>
      </c>
      <c r="Z225" s="17"/>
      <c r="AA225" s="1" t="str">
        <f>VLOOKUP(A225,'[1]FritsJurgens 2026.01 Standard'!$A:$B,2,0)</f>
        <v>ST.M+.40.G.R.SS BK</v>
      </c>
    </row>
    <row r="226" spans="1:27" x14ac:dyDescent="0.25">
      <c r="A226" s="57">
        <v>8720681618111</v>
      </c>
      <c r="B226" s="15" t="s">
        <v>168</v>
      </c>
      <c r="C226" s="50" t="s">
        <v>899</v>
      </c>
      <c r="D226" s="28">
        <v>2020.1</v>
      </c>
      <c r="E226" s="30">
        <f>D226*0.85</f>
        <v>1717.0849999999998</v>
      </c>
      <c r="F226" s="30">
        <f>D226*0.8</f>
        <v>1616.08</v>
      </c>
      <c r="G226" s="17" t="s">
        <v>395</v>
      </c>
      <c r="H226" s="18">
        <v>7.3620000000000001</v>
      </c>
      <c r="I226" s="19">
        <v>13.4</v>
      </c>
      <c r="J226" s="20">
        <v>21.8</v>
      </c>
      <c r="K226" s="20">
        <v>35.5</v>
      </c>
      <c r="L226" s="15">
        <v>83026000</v>
      </c>
      <c r="M226" s="21">
        <v>5.3380000000000001</v>
      </c>
      <c r="N226" s="15"/>
      <c r="O226" s="44"/>
      <c r="P226" s="17" t="s">
        <v>8</v>
      </c>
      <c r="Q226" s="17" t="s">
        <v>63</v>
      </c>
      <c r="R226" s="17" t="s">
        <v>21</v>
      </c>
      <c r="S226" s="17" t="s">
        <v>41</v>
      </c>
      <c r="T226" s="17" t="s">
        <v>91</v>
      </c>
      <c r="U226" s="17" t="s">
        <v>57</v>
      </c>
      <c r="V226" s="17" t="s">
        <v>51</v>
      </c>
      <c r="W226" s="17" t="s">
        <v>65</v>
      </c>
      <c r="X226" s="17" t="s">
        <v>66</v>
      </c>
      <c r="Y226" s="17" t="s">
        <v>92</v>
      </c>
      <c r="Z226" s="17"/>
      <c r="AA226" s="1" t="str">
        <f>VLOOKUP(A226,'[1]FritsJurgens 2026.01 Standard'!$A:$B,2,0)</f>
        <v>ST.M+.40.G.S.BK</v>
      </c>
    </row>
    <row r="227" spans="1:27" x14ac:dyDescent="0.25">
      <c r="A227" s="57">
        <v>8720681616414</v>
      </c>
      <c r="B227" s="15" t="s">
        <v>169</v>
      </c>
      <c r="C227" s="50" t="s">
        <v>900</v>
      </c>
      <c r="D227" s="28">
        <v>2009.1</v>
      </c>
      <c r="E227" s="30">
        <f>D227*0.85</f>
        <v>1707.7349999999999</v>
      </c>
      <c r="F227" s="30">
        <f>D227*0.8</f>
        <v>1607.28</v>
      </c>
      <c r="G227" s="17" t="s">
        <v>395</v>
      </c>
      <c r="H227" s="18">
        <v>7.3620000000000001</v>
      </c>
      <c r="I227" s="19">
        <v>13.4</v>
      </c>
      <c r="J227" s="20">
        <v>21.8</v>
      </c>
      <c r="K227" s="20">
        <v>35.5</v>
      </c>
      <c r="L227" s="15">
        <v>83026000</v>
      </c>
      <c r="M227" s="21">
        <v>5.3380000000000001</v>
      </c>
      <c r="N227" s="15"/>
      <c r="O227" s="44"/>
      <c r="P227" s="17" t="s">
        <v>8</v>
      </c>
      <c r="Q227" s="17" t="s">
        <v>63</v>
      </c>
      <c r="R227" s="17" t="s">
        <v>22</v>
      </c>
      <c r="S227" s="17" t="s">
        <v>42</v>
      </c>
      <c r="T227" s="17" t="s">
        <v>91</v>
      </c>
      <c r="U227" s="17" t="s">
        <v>57</v>
      </c>
      <c r="V227" s="17" t="s">
        <v>51</v>
      </c>
      <c r="W227" s="17" t="s">
        <v>65</v>
      </c>
      <c r="X227" s="17" t="s">
        <v>66</v>
      </c>
      <c r="Y227" s="17" t="s">
        <v>92</v>
      </c>
      <c r="Z227" s="17"/>
      <c r="AA227" s="1" t="str">
        <f>VLOOKUP(A227,'[1]FritsJurgens 2026.01 Standard'!$A:$B,2,0)</f>
        <v>ST.M+.40.G.S.BK SS</v>
      </c>
    </row>
    <row r="228" spans="1:27" x14ac:dyDescent="0.25">
      <c r="A228" s="57">
        <v>8720681610016</v>
      </c>
      <c r="B228" s="15" t="s">
        <v>170</v>
      </c>
      <c r="C228" s="50" t="s">
        <v>901</v>
      </c>
      <c r="D228" s="28">
        <v>1989.4</v>
      </c>
      <c r="E228" s="30">
        <f>D228*0.85</f>
        <v>1690.99</v>
      </c>
      <c r="F228" s="30">
        <f>D228*0.8</f>
        <v>1591.5200000000002</v>
      </c>
      <c r="G228" s="17" t="s">
        <v>395</v>
      </c>
      <c r="H228" s="18">
        <v>7.3620000000000001</v>
      </c>
      <c r="I228" s="19">
        <v>13.4</v>
      </c>
      <c r="J228" s="20">
        <v>21.8</v>
      </c>
      <c r="K228" s="20">
        <v>35.5</v>
      </c>
      <c r="L228" s="15">
        <v>83026000</v>
      </c>
      <c r="M228" s="21">
        <v>5.3380000000000001</v>
      </c>
      <c r="N228" s="15"/>
      <c r="O228" s="44"/>
      <c r="P228" s="17" t="s">
        <v>8</v>
      </c>
      <c r="Q228" s="17" t="s">
        <v>63</v>
      </c>
      <c r="R228" s="17" t="s">
        <v>22</v>
      </c>
      <c r="S228" s="17" t="s">
        <v>42</v>
      </c>
      <c r="T228" s="17" t="s">
        <v>91</v>
      </c>
      <c r="U228" s="17" t="s">
        <v>58</v>
      </c>
      <c r="V228" s="17" t="s">
        <v>52</v>
      </c>
      <c r="W228" s="17" t="s">
        <v>65</v>
      </c>
      <c r="X228" s="17" t="s">
        <v>66</v>
      </c>
      <c r="Y228" s="17" t="s">
        <v>92</v>
      </c>
      <c r="Z228" s="17"/>
      <c r="AA228" s="1" t="str">
        <f>VLOOKUP(A228,'[1]FritsJurgens 2026.01 Standard'!$A:$B,2,0)</f>
        <v>ST.M+.40.G.S.SS</v>
      </c>
    </row>
    <row r="229" spans="1:27" s="6" customFormat="1" x14ac:dyDescent="0.25">
      <c r="A229" s="58">
        <v>8720681610931</v>
      </c>
      <c r="B229" s="22" t="s">
        <v>171</v>
      </c>
      <c r="C229" s="51" t="s">
        <v>902</v>
      </c>
      <c r="D229" s="39">
        <v>2000.4</v>
      </c>
      <c r="E229" s="40">
        <f>D229*0.85</f>
        <v>1700.3400000000001</v>
      </c>
      <c r="F229" s="40">
        <f>D229*0.8</f>
        <v>1600.3200000000002</v>
      </c>
      <c r="G229" s="23" t="s">
        <v>395</v>
      </c>
      <c r="H229" s="24">
        <v>7.3620000000000001</v>
      </c>
      <c r="I229" s="25">
        <v>13.4</v>
      </c>
      <c r="J229" s="26">
        <v>21.8</v>
      </c>
      <c r="K229" s="26">
        <v>35.5</v>
      </c>
      <c r="L229" s="22">
        <v>83026000</v>
      </c>
      <c r="M229" s="27">
        <v>5.3380000000000001</v>
      </c>
      <c r="N229" s="22"/>
      <c r="O229" s="45"/>
      <c r="P229" s="23" t="s">
        <v>8</v>
      </c>
      <c r="Q229" s="23" t="s">
        <v>63</v>
      </c>
      <c r="R229" s="23" t="s">
        <v>21</v>
      </c>
      <c r="S229" s="23" t="s">
        <v>41</v>
      </c>
      <c r="T229" s="23" t="s">
        <v>91</v>
      </c>
      <c r="U229" s="23" t="s">
        <v>58</v>
      </c>
      <c r="V229" s="23" t="s">
        <v>52</v>
      </c>
      <c r="W229" s="23" t="s">
        <v>65</v>
      </c>
      <c r="X229" s="23" t="s">
        <v>66</v>
      </c>
      <c r="Y229" s="23" t="s">
        <v>92</v>
      </c>
      <c r="Z229" s="23"/>
      <c r="AA229" s="1" t="str">
        <f>VLOOKUP(A229,'[1]FritsJurgens 2026.01 Standard'!$A:$B,2,0)</f>
        <v>ST.M+.40.G.S.SS BK</v>
      </c>
    </row>
    <row r="230" spans="1:27" x14ac:dyDescent="0.25">
      <c r="A230" s="57">
        <v>8720681617992</v>
      </c>
      <c r="B230" s="15" t="s">
        <v>172</v>
      </c>
      <c r="C230" s="50" t="s">
        <v>558</v>
      </c>
      <c r="D230" s="28">
        <v>1989.4</v>
      </c>
      <c r="E230" s="30">
        <f>D230*0.85</f>
        <v>1690.99</v>
      </c>
      <c r="F230" s="30">
        <f>D230*0.8</f>
        <v>1591.5200000000002</v>
      </c>
      <c r="G230" s="17" t="s">
        <v>395</v>
      </c>
      <c r="H230" s="18">
        <v>7.335</v>
      </c>
      <c r="I230" s="19">
        <v>13.4</v>
      </c>
      <c r="J230" s="20">
        <v>21.8</v>
      </c>
      <c r="K230" s="20">
        <v>35.5</v>
      </c>
      <c r="L230" s="15">
        <v>83026000</v>
      </c>
      <c r="M230" s="21">
        <v>5.3170000000000002</v>
      </c>
      <c r="N230" s="15"/>
      <c r="O230" s="44"/>
      <c r="P230" s="17" t="s">
        <v>8</v>
      </c>
      <c r="Q230" s="17" t="s">
        <v>63</v>
      </c>
      <c r="R230" s="17" t="s">
        <v>22</v>
      </c>
      <c r="S230" s="17" t="s">
        <v>42</v>
      </c>
      <c r="T230" s="17" t="s">
        <v>91</v>
      </c>
      <c r="U230" s="17" t="s">
        <v>60</v>
      </c>
      <c r="V230" s="17" t="s">
        <v>52</v>
      </c>
      <c r="W230" s="17" t="s">
        <v>65</v>
      </c>
      <c r="X230" s="17" t="s">
        <v>66</v>
      </c>
      <c r="Y230" s="17" t="s">
        <v>92</v>
      </c>
      <c r="Z230" s="17"/>
      <c r="AA230" s="1" t="str">
        <f>VLOOKUP(A230,'[1]FritsJurgens 2026.01 Standard'!$A:$B,2,0)</f>
        <v>ST.M+.40.G.FR.SS</v>
      </c>
    </row>
    <row r="231" spans="1:27" s="6" customFormat="1" x14ac:dyDescent="0.25">
      <c r="A231" s="58">
        <v>8720681604572</v>
      </c>
      <c r="B231" s="22" t="s">
        <v>173</v>
      </c>
      <c r="C231" s="51" t="s">
        <v>559</v>
      </c>
      <c r="D231" s="39">
        <v>2000.4</v>
      </c>
      <c r="E231" s="40">
        <f>D231*0.85</f>
        <v>1700.3400000000001</v>
      </c>
      <c r="F231" s="40">
        <f>D231*0.8</f>
        <v>1600.3200000000002</v>
      </c>
      <c r="G231" s="23" t="s">
        <v>395</v>
      </c>
      <c r="H231" s="24">
        <v>7.335</v>
      </c>
      <c r="I231" s="25">
        <v>13.4</v>
      </c>
      <c r="J231" s="26">
        <v>21.8</v>
      </c>
      <c r="K231" s="26">
        <v>35.5</v>
      </c>
      <c r="L231" s="22" t="s">
        <v>4</v>
      </c>
      <c r="M231" s="27">
        <v>5.3170000000000002</v>
      </c>
      <c r="N231" s="22"/>
      <c r="O231" s="45"/>
      <c r="P231" s="23" t="s">
        <v>8</v>
      </c>
      <c r="Q231" s="23" t="s">
        <v>63</v>
      </c>
      <c r="R231" s="23" t="s">
        <v>21</v>
      </c>
      <c r="S231" s="23" t="s">
        <v>41</v>
      </c>
      <c r="T231" s="23" t="s">
        <v>91</v>
      </c>
      <c r="U231" s="23" t="s">
        <v>60</v>
      </c>
      <c r="V231" s="23" t="s">
        <v>52</v>
      </c>
      <c r="W231" s="23" t="s">
        <v>65</v>
      </c>
      <c r="X231" s="23" t="s">
        <v>66</v>
      </c>
      <c r="Y231" s="23" t="s">
        <v>92</v>
      </c>
      <c r="Z231" s="23"/>
      <c r="AA231" s="1" t="str">
        <f>VLOOKUP(A231,'[1]FritsJurgens 2026.01 Standard'!$A:$B,2,0)</f>
        <v>ST.M+.40.G.FR.SS BK</v>
      </c>
    </row>
    <row r="232" spans="1:27" x14ac:dyDescent="0.25">
      <c r="A232" s="57">
        <v>8719325750270</v>
      </c>
      <c r="B232" s="15" t="s">
        <v>630</v>
      </c>
      <c r="C232" s="50" t="s">
        <v>643</v>
      </c>
      <c r="D232" s="42">
        <v>1065.2</v>
      </c>
      <c r="E232" s="30">
        <f>D232*0.85</f>
        <v>905.42</v>
      </c>
      <c r="F232" s="30">
        <f>D232*0.8</f>
        <v>852.16000000000008</v>
      </c>
      <c r="G232" s="17" t="s">
        <v>395</v>
      </c>
      <c r="H232" s="18">
        <v>5.8890000000000002</v>
      </c>
      <c r="I232" s="19">
        <v>13.4</v>
      </c>
      <c r="J232" s="19">
        <v>21.8</v>
      </c>
      <c r="K232" s="20">
        <v>35</v>
      </c>
      <c r="L232" s="15" t="s">
        <v>508</v>
      </c>
      <c r="M232" s="21">
        <v>3.9060000000000001</v>
      </c>
      <c r="N232" s="15"/>
      <c r="O232" s="44"/>
      <c r="P232" s="17"/>
      <c r="Q232" s="17" t="s">
        <v>63</v>
      </c>
      <c r="R232" s="17" t="s">
        <v>603</v>
      </c>
      <c r="S232" s="17" t="s">
        <v>44</v>
      </c>
      <c r="T232" s="17" t="s">
        <v>91</v>
      </c>
      <c r="U232" s="17" t="s">
        <v>55</v>
      </c>
      <c r="V232" s="17" t="s">
        <v>51</v>
      </c>
      <c r="W232" s="17" t="s">
        <v>65</v>
      </c>
      <c r="X232" s="17" t="s">
        <v>66</v>
      </c>
      <c r="Y232" s="17" t="s">
        <v>645</v>
      </c>
      <c r="AA232" s="1" t="str">
        <f>VLOOKUP(A232,'[1]FritsJurgens 2026.01 Standard'!$A:$B,2,0)</f>
        <v>ST.M+.70.AA G.R.BK</v>
      </c>
    </row>
    <row r="233" spans="1:27" x14ac:dyDescent="0.25">
      <c r="A233" s="57">
        <v>8719325750287</v>
      </c>
      <c r="B233" s="15" t="s">
        <v>631</v>
      </c>
      <c r="C233" s="50" t="s">
        <v>637</v>
      </c>
      <c r="D233" s="42">
        <v>1044.4000000000001</v>
      </c>
      <c r="E233" s="30">
        <f>D233*0.85</f>
        <v>887.74</v>
      </c>
      <c r="F233" s="30">
        <f>D233*0.8</f>
        <v>835.5200000000001</v>
      </c>
      <c r="G233" s="17" t="s">
        <v>395</v>
      </c>
      <c r="H233" s="18">
        <v>5.8920000000000003</v>
      </c>
      <c r="I233" s="19">
        <v>13.4</v>
      </c>
      <c r="J233" s="19">
        <v>21.8</v>
      </c>
      <c r="K233" s="20">
        <v>35</v>
      </c>
      <c r="L233" s="15" t="s">
        <v>508</v>
      </c>
      <c r="M233" s="21">
        <v>3.9089999999999998</v>
      </c>
      <c r="N233" s="15"/>
      <c r="O233" s="44"/>
      <c r="P233" s="17"/>
      <c r="Q233" s="17" t="s">
        <v>63</v>
      </c>
      <c r="R233" s="17" t="s">
        <v>603</v>
      </c>
      <c r="S233" s="17" t="s">
        <v>44</v>
      </c>
      <c r="T233" s="17" t="s">
        <v>91</v>
      </c>
      <c r="U233" s="17" t="s">
        <v>56</v>
      </c>
      <c r="V233" s="17" t="s">
        <v>52</v>
      </c>
      <c r="W233" s="17" t="s">
        <v>65</v>
      </c>
      <c r="X233" s="17" t="s">
        <v>66</v>
      </c>
      <c r="Y233" s="17" t="s">
        <v>645</v>
      </c>
      <c r="AA233" s="1" t="str">
        <f>VLOOKUP(A233,'[1]FritsJurgens 2026.01 Standard'!$A:$B,2,0)</f>
        <v>ST.M+.70.AA G.R.SS</v>
      </c>
    </row>
    <row r="234" spans="1:27" x14ac:dyDescent="0.25">
      <c r="A234" s="57">
        <v>8719325750294</v>
      </c>
      <c r="B234" s="15" t="s">
        <v>632</v>
      </c>
      <c r="C234" s="50" t="s">
        <v>644</v>
      </c>
      <c r="D234" s="42">
        <v>1051.5999999999999</v>
      </c>
      <c r="E234" s="30">
        <f>D234*0.85</f>
        <v>893.8599999999999</v>
      </c>
      <c r="F234" s="30">
        <f>D234*0.8</f>
        <v>841.28</v>
      </c>
      <c r="G234" s="17" t="s">
        <v>395</v>
      </c>
      <c r="H234" s="18">
        <v>5.8239999999999998</v>
      </c>
      <c r="I234" s="19">
        <v>13.4</v>
      </c>
      <c r="J234" s="19">
        <v>21.8</v>
      </c>
      <c r="K234" s="20">
        <v>35</v>
      </c>
      <c r="L234" s="15" t="s">
        <v>508</v>
      </c>
      <c r="M234" s="21">
        <v>3.835</v>
      </c>
      <c r="N234" s="15"/>
      <c r="O234" s="44"/>
      <c r="P234" s="17"/>
      <c r="Q234" s="17" t="s">
        <v>63</v>
      </c>
      <c r="R234" s="17" t="s">
        <v>603</v>
      </c>
      <c r="S234" s="17" t="s">
        <v>44</v>
      </c>
      <c r="T234" s="17" t="s">
        <v>91</v>
      </c>
      <c r="U234" s="17" t="s">
        <v>57</v>
      </c>
      <c r="V234" s="17" t="s">
        <v>51</v>
      </c>
      <c r="W234" s="17" t="s">
        <v>65</v>
      </c>
      <c r="X234" s="17" t="s">
        <v>66</v>
      </c>
      <c r="Y234" s="17" t="s">
        <v>645</v>
      </c>
      <c r="AA234" s="1" t="str">
        <f>VLOOKUP(A234,'[1]FritsJurgens 2026.01 Standard'!$A:$B,2,0)</f>
        <v>ST.M+.70.AA G.S.BK</v>
      </c>
    </row>
    <row r="235" spans="1:27" x14ac:dyDescent="0.25">
      <c r="A235" s="57">
        <v>8719325750317</v>
      </c>
      <c r="B235" s="15" t="s">
        <v>633</v>
      </c>
      <c r="C235" s="50" t="s">
        <v>638</v>
      </c>
      <c r="D235" s="42">
        <v>1031.9000000000001</v>
      </c>
      <c r="E235" s="30">
        <f>D235*0.85</f>
        <v>877.11500000000001</v>
      </c>
      <c r="F235" s="30">
        <f>D235*0.8</f>
        <v>825.5200000000001</v>
      </c>
      <c r="G235" s="17" t="s">
        <v>395</v>
      </c>
      <c r="H235" s="18">
        <v>5.8239999999999998</v>
      </c>
      <c r="I235" s="19">
        <v>13.4</v>
      </c>
      <c r="J235" s="19">
        <v>21.8</v>
      </c>
      <c r="K235" s="20">
        <v>35</v>
      </c>
      <c r="L235" s="15" t="s">
        <v>508</v>
      </c>
      <c r="M235" s="21">
        <v>3.835</v>
      </c>
      <c r="N235" s="15"/>
      <c r="O235" s="44"/>
      <c r="P235" s="17"/>
      <c r="Q235" s="17" t="s">
        <v>63</v>
      </c>
      <c r="R235" s="17" t="s">
        <v>603</v>
      </c>
      <c r="S235" s="17" t="s">
        <v>44</v>
      </c>
      <c r="T235" s="17" t="s">
        <v>91</v>
      </c>
      <c r="U235" s="17" t="s">
        <v>58</v>
      </c>
      <c r="V235" s="17" t="s">
        <v>52</v>
      </c>
      <c r="W235" s="17" t="s">
        <v>65</v>
      </c>
      <c r="X235" s="17" t="s">
        <v>66</v>
      </c>
      <c r="Y235" s="17" t="s">
        <v>645</v>
      </c>
      <c r="AA235" s="1" t="str">
        <f>VLOOKUP(A235,'[1]FritsJurgens 2026.01 Standard'!$A:$B,2,0)</f>
        <v>ST.M+.70.AA G.S.SS</v>
      </c>
    </row>
    <row r="236" spans="1:27" x14ac:dyDescent="0.25">
      <c r="A236" s="57">
        <v>8719325750256</v>
      </c>
      <c r="B236" s="15" t="s">
        <v>635</v>
      </c>
      <c r="C236" s="50" t="s">
        <v>640</v>
      </c>
      <c r="D236" s="42">
        <v>1031.9000000000001</v>
      </c>
      <c r="E236" s="30">
        <f>D236*0.85</f>
        <v>877.11500000000001</v>
      </c>
      <c r="F236" s="30">
        <f>D236*0.8</f>
        <v>825.5200000000001</v>
      </c>
      <c r="G236" s="17" t="s">
        <v>395</v>
      </c>
      <c r="H236" s="18">
        <v>5.7869999999999999</v>
      </c>
      <c r="I236" s="19">
        <v>13.4</v>
      </c>
      <c r="J236" s="19">
        <v>21.8</v>
      </c>
      <c r="K236" s="20">
        <v>35</v>
      </c>
      <c r="L236" s="15" t="s">
        <v>508</v>
      </c>
      <c r="M236" s="21">
        <v>3.8140000000000001</v>
      </c>
      <c r="N236" s="15"/>
      <c r="O236" s="44"/>
      <c r="P236" s="17"/>
      <c r="Q236" s="17" t="s">
        <v>63</v>
      </c>
      <c r="R236" s="17" t="s">
        <v>603</v>
      </c>
      <c r="S236" s="17" t="s">
        <v>44</v>
      </c>
      <c r="T236" s="17" t="s">
        <v>91</v>
      </c>
      <c r="U236" s="17" t="s">
        <v>60</v>
      </c>
      <c r="V236" s="17" t="s">
        <v>52</v>
      </c>
      <c r="W236" s="17" t="s">
        <v>65</v>
      </c>
      <c r="X236" s="17" t="s">
        <v>66</v>
      </c>
      <c r="Y236" s="17" t="s">
        <v>646</v>
      </c>
      <c r="AA236" s="1" t="str">
        <f>VLOOKUP(A236,'[1]FritsJurgens 2026.01 Standard'!$A:$B,2,0)</f>
        <v>ST.M+.70.AA G.FR.SS</v>
      </c>
    </row>
    <row r="237" spans="1:27" x14ac:dyDescent="0.25">
      <c r="A237" s="57">
        <v>8719325750263</v>
      </c>
      <c r="B237" s="15" t="s">
        <v>636</v>
      </c>
      <c r="C237" s="50" t="s">
        <v>641</v>
      </c>
      <c r="D237" s="42">
        <v>1031.9000000000001</v>
      </c>
      <c r="E237" s="30">
        <f>D237*0.85</f>
        <v>877.11500000000001</v>
      </c>
      <c r="F237" s="30">
        <f>D237*0.8</f>
        <v>825.5200000000001</v>
      </c>
      <c r="G237" s="17" t="s">
        <v>395</v>
      </c>
      <c r="H237" s="18">
        <v>5.79</v>
      </c>
      <c r="I237" s="19">
        <v>13.4</v>
      </c>
      <c r="J237" s="19">
        <v>21.8</v>
      </c>
      <c r="K237" s="20">
        <v>35</v>
      </c>
      <c r="L237" s="15" t="s">
        <v>508</v>
      </c>
      <c r="M237" s="21">
        <v>3.8170000000000002</v>
      </c>
      <c r="N237" s="15"/>
      <c r="O237" s="44"/>
      <c r="P237" s="17"/>
      <c r="Q237" s="17" t="s">
        <v>63</v>
      </c>
      <c r="R237" s="17" t="s">
        <v>603</v>
      </c>
      <c r="S237" s="17" t="s">
        <v>44</v>
      </c>
      <c r="T237" s="17" t="s">
        <v>91</v>
      </c>
      <c r="U237" s="17" t="s">
        <v>61</v>
      </c>
      <c r="V237" s="17" t="s">
        <v>52</v>
      </c>
      <c r="W237" s="17" t="s">
        <v>65</v>
      </c>
      <c r="X237" s="17" t="s">
        <v>66</v>
      </c>
      <c r="Y237" s="17" t="s">
        <v>646</v>
      </c>
      <c r="AA237" s="1" t="str">
        <f>VLOOKUP(A237,'[1]FritsJurgens 2026.01 Standard'!$A:$B,2,0)</f>
        <v>ST.M+.70.AA G.FS.SS</v>
      </c>
    </row>
    <row r="238" spans="1:27" x14ac:dyDescent="0.25">
      <c r="A238" s="57">
        <v>8719325750348</v>
      </c>
      <c r="B238" s="15" t="s">
        <v>629</v>
      </c>
      <c r="C238" s="50" t="s">
        <v>642</v>
      </c>
      <c r="D238" s="42">
        <v>1010.9</v>
      </c>
      <c r="E238" s="30">
        <f>D238*0.85</f>
        <v>859.26499999999999</v>
      </c>
      <c r="F238" s="30">
        <f>D238*0.8</f>
        <v>808.72</v>
      </c>
      <c r="G238" s="17" t="s">
        <v>395</v>
      </c>
      <c r="H238" s="18">
        <v>5.8890000000000002</v>
      </c>
      <c r="I238" s="19">
        <v>13.4</v>
      </c>
      <c r="J238" s="19">
        <v>21.8</v>
      </c>
      <c r="K238" s="20">
        <v>35</v>
      </c>
      <c r="L238" s="15" t="s">
        <v>508</v>
      </c>
      <c r="M238" s="21">
        <v>3.9060000000000001</v>
      </c>
      <c r="N238" s="15"/>
      <c r="O238" s="44"/>
      <c r="P238" s="17"/>
      <c r="Q238" s="17" t="s">
        <v>63</v>
      </c>
      <c r="R238" s="17" t="s">
        <v>603</v>
      </c>
      <c r="S238" s="17" t="s">
        <v>43</v>
      </c>
      <c r="T238" s="17" t="s">
        <v>91</v>
      </c>
      <c r="U238" s="17" t="s">
        <v>55</v>
      </c>
      <c r="V238" s="17" t="s">
        <v>48</v>
      </c>
      <c r="W238" s="17" t="s">
        <v>65</v>
      </c>
      <c r="X238" s="17" t="s">
        <v>66</v>
      </c>
      <c r="Y238" s="17" t="s">
        <v>645</v>
      </c>
      <c r="AA238" s="1" t="str">
        <f>VLOOKUP(A238,'[1]FritsJurgens 2026.01 Standard'!$A:$B,2,0)</f>
        <v>ST.M+.70.AA.R.BK</v>
      </c>
    </row>
    <row r="239" spans="1:27" x14ac:dyDescent="0.25">
      <c r="A239" s="57">
        <v>8719325750355</v>
      </c>
      <c r="B239" s="15" t="s">
        <v>634</v>
      </c>
      <c r="C239" s="50" t="s">
        <v>639</v>
      </c>
      <c r="D239" s="42">
        <v>990</v>
      </c>
      <c r="E239" s="30">
        <f>D239*0.85</f>
        <v>841.5</v>
      </c>
      <c r="F239" s="30">
        <f>D239*0.8</f>
        <v>792</v>
      </c>
      <c r="G239" s="17" t="s">
        <v>395</v>
      </c>
      <c r="H239" s="18">
        <v>5.891</v>
      </c>
      <c r="I239" s="19">
        <v>13.4</v>
      </c>
      <c r="J239" s="19">
        <v>21.8</v>
      </c>
      <c r="K239" s="20">
        <v>35</v>
      </c>
      <c r="L239" s="15" t="s">
        <v>508</v>
      </c>
      <c r="M239" s="21">
        <v>3.9079999999999999</v>
      </c>
      <c r="N239" s="15"/>
      <c r="O239" s="44"/>
      <c r="P239" s="17"/>
      <c r="Q239" s="17" t="s">
        <v>63</v>
      </c>
      <c r="R239" s="17" t="s">
        <v>603</v>
      </c>
      <c r="S239" s="17" t="s">
        <v>43</v>
      </c>
      <c r="T239" s="17" t="s">
        <v>91</v>
      </c>
      <c r="U239" s="17" t="s">
        <v>56</v>
      </c>
      <c r="V239" s="17" t="s">
        <v>49</v>
      </c>
      <c r="W239" s="17" t="s">
        <v>65</v>
      </c>
      <c r="X239" s="17" t="s">
        <v>66</v>
      </c>
      <c r="Y239" s="17" t="s">
        <v>645</v>
      </c>
      <c r="AA239" s="1" t="str">
        <f>VLOOKUP(A239,'[1]FritsJurgens 2026.01 Standard'!$A:$B,2,0)</f>
        <v>ST.M+.70.AA.R.SS</v>
      </c>
    </row>
    <row r="240" spans="1:27" x14ac:dyDescent="0.25">
      <c r="A240" s="57">
        <v>8719325750362</v>
      </c>
      <c r="B240" s="15" t="s">
        <v>647</v>
      </c>
      <c r="C240" s="50" t="s">
        <v>694</v>
      </c>
      <c r="D240" s="42">
        <v>997.3</v>
      </c>
      <c r="E240" s="30">
        <f>D240*0.85</f>
        <v>847.70499999999993</v>
      </c>
      <c r="F240" s="30">
        <f>D240*0.8</f>
        <v>797.84</v>
      </c>
      <c r="G240" s="17" t="s">
        <v>395</v>
      </c>
      <c r="H240" s="18">
        <v>5.8239999999999998</v>
      </c>
      <c r="I240" s="19"/>
      <c r="J240" s="19"/>
      <c r="K240" s="20"/>
      <c r="L240" s="15"/>
      <c r="M240" s="21"/>
      <c r="N240" s="15"/>
      <c r="O240" s="44"/>
      <c r="P240" s="17"/>
      <c r="Q240" s="17" t="s">
        <v>63</v>
      </c>
      <c r="R240" s="17" t="s">
        <v>603</v>
      </c>
      <c r="S240" s="17" t="s">
        <v>43</v>
      </c>
      <c r="T240" s="17" t="s">
        <v>91</v>
      </c>
      <c r="U240" s="17" t="s">
        <v>57</v>
      </c>
      <c r="V240" s="17" t="s">
        <v>48</v>
      </c>
      <c r="W240" s="17" t="s">
        <v>65</v>
      </c>
      <c r="X240" s="17" t="s">
        <v>66</v>
      </c>
      <c r="Y240" s="17" t="s">
        <v>645</v>
      </c>
      <c r="AA240" s="1" t="str">
        <f>VLOOKUP(A240,'[1]FritsJurgens 2026.01 Standard'!$A:$B,2,0)</f>
        <v>ST.M+.70.AA.S.BK</v>
      </c>
    </row>
    <row r="241" spans="1:27" x14ac:dyDescent="0.25">
      <c r="A241" s="57">
        <v>8719325750379</v>
      </c>
      <c r="B241" s="15" t="s">
        <v>648</v>
      </c>
      <c r="C241" s="50" t="s">
        <v>654</v>
      </c>
      <c r="D241" s="42">
        <v>977.5</v>
      </c>
      <c r="E241" s="30">
        <f>D241*0.85</f>
        <v>830.875</v>
      </c>
      <c r="F241" s="30">
        <f>D241*0.8</f>
        <v>782</v>
      </c>
      <c r="G241" s="17" t="s">
        <v>395</v>
      </c>
      <c r="H241" s="18">
        <v>5.8230000000000004</v>
      </c>
      <c r="I241" s="19"/>
      <c r="J241" s="19"/>
      <c r="K241" s="20"/>
      <c r="L241" s="15"/>
      <c r="M241" s="21"/>
      <c r="N241" s="15"/>
      <c r="O241" s="44"/>
      <c r="P241" s="17"/>
      <c r="Q241" s="17" t="s">
        <v>63</v>
      </c>
      <c r="R241" s="17" t="s">
        <v>603</v>
      </c>
      <c r="S241" s="17" t="s">
        <v>43</v>
      </c>
      <c r="T241" s="17" t="s">
        <v>91</v>
      </c>
      <c r="U241" s="17" t="s">
        <v>58</v>
      </c>
      <c r="V241" s="17" t="s">
        <v>49</v>
      </c>
      <c r="W241" s="17" t="s">
        <v>65</v>
      </c>
      <c r="X241" s="17" t="s">
        <v>66</v>
      </c>
      <c r="Y241" s="17" t="s">
        <v>645</v>
      </c>
      <c r="AA241" s="1" t="str">
        <f>VLOOKUP(A241,'[1]FritsJurgens 2026.01 Standard'!$A:$B,2,0)</f>
        <v>ST.M+.70.AA.S.SS</v>
      </c>
    </row>
    <row r="242" spans="1:27" x14ac:dyDescent="0.25">
      <c r="A242" s="57">
        <v>8719325750324</v>
      </c>
      <c r="B242" s="15" t="s">
        <v>649</v>
      </c>
      <c r="C242" s="50" t="s">
        <v>677</v>
      </c>
      <c r="D242" s="42">
        <v>977.5</v>
      </c>
      <c r="E242" s="30">
        <f>D242*0.85</f>
        <v>830.875</v>
      </c>
      <c r="F242" s="30">
        <f>D242*0.8</f>
        <v>782</v>
      </c>
      <c r="G242" s="17" t="s">
        <v>395</v>
      </c>
      <c r="H242" s="18">
        <v>5.7859999999999996</v>
      </c>
      <c r="I242" s="19"/>
      <c r="J242" s="19"/>
      <c r="K242" s="20"/>
      <c r="L242" s="15"/>
      <c r="M242" s="21"/>
      <c r="N242" s="15"/>
      <c r="O242" s="44"/>
      <c r="P242" s="17"/>
      <c r="Q242" s="17" t="s">
        <v>63</v>
      </c>
      <c r="R242" s="17" t="s">
        <v>603</v>
      </c>
      <c r="S242" s="17" t="s">
        <v>43</v>
      </c>
      <c r="T242" s="17" t="s">
        <v>91</v>
      </c>
      <c r="U242" s="17" t="s">
        <v>60</v>
      </c>
      <c r="V242" s="17" t="s">
        <v>49</v>
      </c>
      <c r="W242" s="17" t="s">
        <v>65</v>
      </c>
      <c r="X242" s="17" t="s">
        <v>66</v>
      </c>
      <c r="Y242" s="17" t="s">
        <v>646</v>
      </c>
      <c r="AA242" s="1" t="str">
        <f>VLOOKUP(A242,'[1]FritsJurgens 2026.01 Standard'!$A:$B,2,0)</f>
        <v>ST.M+.70.AA.FR.SS</v>
      </c>
    </row>
    <row r="243" spans="1:27" x14ac:dyDescent="0.25">
      <c r="A243" s="57">
        <v>8719325750331</v>
      </c>
      <c r="B243" s="15" t="s">
        <v>650</v>
      </c>
      <c r="C243" s="50" t="s">
        <v>655</v>
      </c>
      <c r="D243" s="42">
        <v>977.5</v>
      </c>
      <c r="E243" s="30">
        <f>D243*0.85</f>
        <v>830.875</v>
      </c>
      <c r="F243" s="30">
        <f>D243*0.8</f>
        <v>782</v>
      </c>
      <c r="G243" s="17" t="s">
        <v>395</v>
      </c>
      <c r="H243" s="18">
        <v>5.7889999999999997</v>
      </c>
      <c r="I243" s="19"/>
      <c r="J243" s="19"/>
      <c r="K243" s="20"/>
      <c r="L243" s="15"/>
      <c r="M243" s="21"/>
      <c r="N243" s="15"/>
      <c r="O243" s="44"/>
      <c r="P243" s="17"/>
      <c r="Q243" s="17" t="s">
        <v>63</v>
      </c>
      <c r="R243" s="17" t="s">
        <v>603</v>
      </c>
      <c r="S243" s="17" t="s">
        <v>43</v>
      </c>
      <c r="T243" s="17" t="s">
        <v>91</v>
      </c>
      <c r="U243" s="17" t="s">
        <v>61</v>
      </c>
      <c r="V243" s="17" t="s">
        <v>49</v>
      </c>
      <c r="W243" s="17" t="s">
        <v>65</v>
      </c>
      <c r="X243" s="17" t="s">
        <v>66</v>
      </c>
      <c r="Y243" s="17" t="s">
        <v>646</v>
      </c>
      <c r="AA243" s="1" t="str">
        <f>VLOOKUP(A243,'[1]FritsJurgens 2026.01 Standard'!$A:$B,2,0)</f>
        <v>ST.M+.70.AA.FS.SS</v>
      </c>
    </row>
    <row r="244" spans="1:27" x14ac:dyDescent="0.25">
      <c r="A244" s="57">
        <v>8720681615998</v>
      </c>
      <c r="B244" s="15" t="s">
        <v>509</v>
      </c>
      <c r="C244" s="50" t="s">
        <v>1079</v>
      </c>
      <c r="D244" s="42">
        <v>1100.9000000000001</v>
      </c>
      <c r="E244" s="30">
        <f>D244*0.85</f>
        <v>935.7650000000001</v>
      </c>
      <c r="F244" s="30">
        <f>D244*0.8</f>
        <v>880.72000000000014</v>
      </c>
      <c r="G244" s="17" t="s">
        <v>395</v>
      </c>
      <c r="H244" s="18">
        <v>5.931</v>
      </c>
      <c r="I244" s="19">
        <v>13.4</v>
      </c>
      <c r="J244" s="19">
        <v>21.8</v>
      </c>
      <c r="K244" s="20">
        <v>35</v>
      </c>
      <c r="L244" s="15" t="s">
        <v>508</v>
      </c>
      <c r="M244" s="21">
        <v>3.907</v>
      </c>
      <c r="N244" s="15"/>
      <c r="O244" s="44"/>
      <c r="P244" s="17"/>
      <c r="Q244" s="17" t="s">
        <v>63</v>
      </c>
      <c r="R244" s="17" t="s">
        <v>23</v>
      </c>
      <c r="S244" s="17" t="s">
        <v>44</v>
      </c>
      <c r="T244" s="17" t="s">
        <v>91</v>
      </c>
      <c r="U244" s="17" t="s">
        <v>55</v>
      </c>
      <c r="V244" s="17" t="s">
        <v>51</v>
      </c>
      <c r="W244" s="17" t="s">
        <v>65</v>
      </c>
      <c r="X244" s="17" t="s">
        <v>66</v>
      </c>
      <c r="Y244" s="17" t="s">
        <v>92</v>
      </c>
      <c r="AA244" s="1" t="str">
        <f>VLOOKUP(A244,'[1]FritsJurgens 2026.01 Standard'!$A:$B,2,0)</f>
        <v>ST.M+.70.A G.R.BK</v>
      </c>
    </row>
    <row r="245" spans="1:27" x14ac:dyDescent="0.25">
      <c r="A245" s="57">
        <v>8720681616025</v>
      </c>
      <c r="B245" s="15" t="s">
        <v>510</v>
      </c>
      <c r="C245" s="50" t="s">
        <v>1080</v>
      </c>
      <c r="D245" s="42">
        <v>1080.0999999999999</v>
      </c>
      <c r="E245" s="30">
        <f>D245*0.85</f>
        <v>918.08499999999992</v>
      </c>
      <c r="F245" s="30">
        <f>D245*0.8</f>
        <v>864.07999999999993</v>
      </c>
      <c r="G245" s="17" t="s">
        <v>395</v>
      </c>
      <c r="H245" s="18">
        <v>5.9340000000000002</v>
      </c>
      <c r="I245" s="19">
        <v>13.4</v>
      </c>
      <c r="J245" s="19">
        <v>21.8</v>
      </c>
      <c r="K245" s="20">
        <v>35</v>
      </c>
      <c r="L245" s="15" t="s">
        <v>508</v>
      </c>
      <c r="M245" s="21">
        <v>3.91</v>
      </c>
      <c r="N245" s="15"/>
      <c r="O245" s="44"/>
      <c r="P245" s="17"/>
      <c r="Q245" s="17" t="s">
        <v>63</v>
      </c>
      <c r="R245" s="17" t="s">
        <v>23</v>
      </c>
      <c r="S245" s="17" t="s">
        <v>44</v>
      </c>
      <c r="T245" s="17" t="s">
        <v>91</v>
      </c>
      <c r="U245" s="17" t="s">
        <v>56</v>
      </c>
      <c r="V245" s="17" t="s">
        <v>52</v>
      </c>
      <c r="W245" s="17" t="s">
        <v>65</v>
      </c>
      <c r="X245" s="17" t="s">
        <v>66</v>
      </c>
      <c r="Y245" s="17" t="s">
        <v>92</v>
      </c>
      <c r="AA245" s="1" t="str">
        <f>VLOOKUP(A245,'[1]FritsJurgens 2026.01 Standard'!$A:$B,2,0)</f>
        <v>ST.M+.70.A G.R.SS</v>
      </c>
    </row>
    <row r="246" spans="1:27" x14ac:dyDescent="0.25">
      <c r="A246" s="57">
        <v>8720681616049</v>
      </c>
      <c r="B246" s="15" t="s">
        <v>511</v>
      </c>
      <c r="C246" s="50" t="s">
        <v>903</v>
      </c>
      <c r="D246" s="42">
        <v>1087.3</v>
      </c>
      <c r="E246" s="30">
        <f>D246*0.85</f>
        <v>924.20499999999993</v>
      </c>
      <c r="F246" s="30">
        <f>D246*0.8</f>
        <v>869.84</v>
      </c>
      <c r="G246" s="17" t="s">
        <v>395</v>
      </c>
      <c r="H246" s="18">
        <v>5.8659999999999997</v>
      </c>
      <c r="I246" s="19">
        <v>13.4</v>
      </c>
      <c r="J246" s="19">
        <v>21.8</v>
      </c>
      <c r="K246" s="20">
        <v>35</v>
      </c>
      <c r="L246" s="15" t="s">
        <v>508</v>
      </c>
      <c r="M246" s="21">
        <v>3.8359999999999999</v>
      </c>
      <c r="N246" s="15"/>
      <c r="O246" s="44"/>
      <c r="P246" s="17"/>
      <c r="Q246" s="17" t="s">
        <v>63</v>
      </c>
      <c r="R246" s="17" t="s">
        <v>23</v>
      </c>
      <c r="S246" s="17" t="s">
        <v>44</v>
      </c>
      <c r="T246" s="17" t="s">
        <v>91</v>
      </c>
      <c r="U246" s="17" t="s">
        <v>57</v>
      </c>
      <c r="V246" s="17" t="s">
        <v>51</v>
      </c>
      <c r="W246" s="17" t="s">
        <v>65</v>
      </c>
      <c r="X246" s="17" t="s">
        <v>66</v>
      </c>
      <c r="Y246" s="17" t="s">
        <v>92</v>
      </c>
      <c r="AA246" s="1" t="str">
        <f>VLOOKUP(A246,'[1]FritsJurgens 2026.01 Standard'!$A:$B,2,0)</f>
        <v>ST.M+.70.A G.S.BK</v>
      </c>
    </row>
    <row r="247" spans="1:27" x14ac:dyDescent="0.25">
      <c r="A247" s="57">
        <v>8720681616056</v>
      </c>
      <c r="B247" s="15" t="s">
        <v>512</v>
      </c>
      <c r="C247" s="50" t="s">
        <v>904</v>
      </c>
      <c r="D247" s="42">
        <v>1067.5999999999999</v>
      </c>
      <c r="E247" s="30">
        <f>D247*0.85</f>
        <v>907.45999999999992</v>
      </c>
      <c r="F247" s="30">
        <f>D247*0.8</f>
        <v>854.07999999999993</v>
      </c>
      <c r="G247" s="17" t="s">
        <v>395</v>
      </c>
      <c r="H247" s="18">
        <v>5.8659999999999997</v>
      </c>
      <c r="I247" s="19">
        <v>13.4</v>
      </c>
      <c r="J247" s="19">
        <v>21.8</v>
      </c>
      <c r="K247" s="20">
        <v>35</v>
      </c>
      <c r="L247" s="15" t="s">
        <v>508</v>
      </c>
      <c r="M247" s="21">
        <v>3.8359999999999999</v>
      </c>
      <c r="N247" s="15"/>
      <c r="O247" s="44"/>
      <c r="P247" s="17"/>
      <c r="Q247" s="17" t="s">
        <v>63</v>
      </c>
      <c r="R247" s="17" t="s">
        <v>23</v>
      </c>
      <c r="S247" s="17" t="s">
        <v>44</v>
      </c>
      <c r="T247" s="17" t="s">
        <v>91</v>
      </c>
      <c r="U247" s="17" t="s">
        <v>58</v>
      </c>
      <c r="V247" s="17" t="s">
        <v>52</v>
      </c>
      <c r="W247" s="17" t="s">
        <v>65</v>
      </c>
      <c r="X247" s="17" t="s">
        <v>66</v>
      </c>
      <c r="Y247" s="17" t="s">
        <v>92</v>
      </c>
      <c r="AA247" s="1" t="str">
        <f>VLOOKUP(A247,'[1]FritsJurgens 2026.01 Standard'!$A:$B,2,0)</f>
        <v>ST.M+.70.A G.S.SS</v>
      </c>
    </row>
    <row r="248" spans="1:27" x14ac:dyDescent="0.25">
      <c r="A248" s="57">
        <v>8720681615950</v>
      </c>
      <c r="B248" s="15" t="s">
        <v>513</v>
      </c>
      <c r="C248" s="50" t="s">
        <v>1081</v>
      </c>
      <c r="D248" s="42">
        <v>1067.5999999999999</v>
      </c>
      <c r="E248" s="30">
        <f>D248*0.85</f>
        <v>907.45999999999992</v>
      </c>
      <c r="F248" s="30">
        <f>D248*0.8</f>
        <v>854.07999999999993</v>
      </c>
      <c r="G248" s="17" t="s">
        <v>395</v>
      </c>
      <c r="H248" s="18">
        <v>5.8390000000000004</v>
      </c>
      <c r="I248" s="19">
        <v>13.4</v>
      </c>
      <c r="J248" s="19">
        <v>21.8</v>
      </c>
      <c r="K248" s="20">
        <v>35</v>
      </c>
      <c r="L248" s="15" t="s">
        <v>508</v>
      </c>
      <c r="M248" s="21">
        <v>3.8149999999999999</v>
      </c>
      <c r="N248" s="15"/>
      <c r="O248" s="44"/>
      <c r="P248" s="17"/>
      <c r="Q248" s="17" t="s">
        <v>63</v>
      </c>
      <c r="R248" s="17" t="s">
        <v>23</v>
      </c>
      <c r="S248" s="17" t="s">
        <v>44</v>
      </c>
      <c r="T248" s="17" t="s">
        <v>91</v>
      </c>
      <c r="U248" s="17" t="s">
        <v>60</v>
      </c>
      <c r="V248" s="17" t="s">
        <v>52</v>
      </c>
      <c r="W248" s="17" t="s">
        <v>65</v>
      </c>
      <c r="X248" s="17" t="s">
        <v>66</v>
      </c>
      <c r="Y248" s="17" t="s">
        <v>92</v>
      </c>
      <c r="AA248" s="1" t="str">
        <f>VLOOKUP(A248,'[1]FritsJurgens 2026.01 Standard'!$A:$B,2,0)</f>
        <v>ST.M+.70.A G.FR.SS</v>
      </c>
    </row>
    <row r="249" spans="1:27" x14ac:dyDescent="0.25">
      <c r="A249" s="57">
        <v>8720681615974</v>
      </c>
      <c r="B249" s="15" t="s">
        <v>514</v>
      </c>
      <c r="C249" s="50" t="s">
        <v>793</v>
      </c>
      <c r="D249" s="42">
        <v>1067.5999999999999</v>
      </c>
      <c r="E249" s="30">
        <f>D249*0.85</f>
        <v>907.45999999999992</v>
      </c>
      <c r="F249" s="30">
        <f>D249*0.8</f>
        <v>854.07999999999993</v>
      </c>
      <c r="G249" s="17" t="s">
        <v>395</v>
      </c>
      <c r="H249" s="18">
        <v>5.8419999999999996</v>
      </c>
      <c r="I249" s="19">
        <v>13.4</v>
      </c>
      <c r="J249" s="19">
        <v>21.8</v>
      </c>
      <c r="K249" s="20">
        <v>35</v>
      </c>
      <c r="L249" s="15" t="s">
        <v>508</v>
      </c>
      <c r="M249" s="21">
        <v>3.8180000000000001</v>
      </c>
      <c r="N249" s="15"/>
      <c r="O249" s="44"/>
      <c r="P249" s="17"/>
      <c r="Q249" s="17" t="s">
        <v>63</v>
      </c>
      <c r="R249" s="17" t="s">
        <v>23</v>
      </c>
      <c r="S249" s="17" t="s">
        <v>44</v>
      </c>
      <c r="T249" s="17" t="s">
        <v>91</v>
      </c>
      <c r="U249" s="17" t="s">
        <v>61</v>
      </c>
      <c r="V249" s="17" t="s">
        <v>52</v>
      </c>
      <c r="W249" s="17" t="s">
        <v>65</v>
      </c>
      <c r="X249" s="17" t="s">
        <v>66</v>
      </c>
      <c r="Y249" s="17" t="s">
        <v>92</v>
      </c>
      <c r="AA249" s="1" t="str">
        <f>VLOOKUP(A249,'[1]FritsJurgens 2026.01 Standard'!$A:$B,2,0)</f>
        <v>ST.M+.70.A G.FS.SS</v>
      </c>
    </row>
    <row r="250" spans="1:27" x14ac:dyDescent="0.25">
      <c r="A250" s="57">
        <v>8720681616094</v>
      </c>
      <c r="B250" s="15" t="s">
        <v>515</v>
      </c>
      <c r="C250" s="50" t="s">
        <v>1082</v>
      </c>
      <c r="D250" s="42">
        <v>1125.9000000000001</v>
      </c>
      <c r="E250" s="30">
        <f>D250*0.85</f>
        <v>957.0150000000001</v>
      </c>
      <c r="F250" s="30">
        <f>D250*0.8</f>
        <v>900.72000000000014</v>
      </c>
      <c r="G250" s="17" t="s">
        <v>395</v>
      </c>
      <c r="H250" s="18">
        <v>5.931</v>
      </c>
      <c r="I250" s="19">
        <v>13.4</v>
      </c>
      <c r="J250" s="19">
        <v>21.8</v>
      </c>
      <c r="K250" s="20">
        <v>35</v>
      </c>
      <c r="L250" s="15" t="s">
        <v>508</v>
      </c>
      <c r="M250" s="21">
        <v>3.907</v>
      </c>
      <c r="N250" s="15"/>
      <c r="O250" s="44"/>
      <c r="P250" s="17"/>
      <c r="Q250" s="17" t="s">
        <v>63</v>
      </c>
      <c r="R250" s="17" t="s">
        <v>25</v>
      </c>
      <c r="S250" s="17" t="s">
        <v>44</v>
      </c>
      <c r="T250" s="17" t="s">
        <v>91</v>
      </c>
      <c r="U250" s="17" t="s">
        <v>55</v>
      </c>
      <c r="V250" s="17" t="s">
        <v>51</v>
      </c>
      <c r="W250" s="17" t="s">
        <v>65</v>
      </c>
      <c r="X250" s="17" t="s">
        <v>66</v>
      </c>
      <c r="Y250" s="17" t="s">
        <v>92</v>
      </c>
      <c r="AA250" s="1" t="str">
        <f>VLOOKUP(A250,'[1]FritsJurgens 2026.01 Standard'!$A:$B,2,0)</f>
        <v>ST.M+.70.B G.R.BK</v>
      </c>
    </row>
    <row r="251" spans="1:27" x14ac:dyDescent="0.25">
      <c r="A251" s="57">
        <v>8720681616117</v>
      </c>
      <c r="B251" s="15" t="s">
        <v>516</v>
      </c>
      <c r="C251" s="50" t="s">
        <v>1083</v>
      </c>
      <c r="D251" s="42">
        <v>1105.0999999999999</v>
      </c>
      <c r="E251" s="30">
        <f>D251*0.85</f>
        <v>939.33499999999992</v>
      </c>
      <c r="F251" s="30">
        <f>D251*0.8</f>
        <v>884.07999999999993</v>
      </c>
      <c r="G251" s="17" t="s">
        <v>395</v>
      </c>
      <c r="H251" s="18">
        <v>5.9340000000000002</v>
      </c>
      <c r="I251" s="19">
        <v>13.4</v>
      </c>
      <c r="J251" s="19">
        <v>21.8</v>
      </c>
      <c r="K251" s="20">
        <v>35</v>
      </c>
      <c r="L251" s="15" t="s">
        <v>508</v>
      </c>
      <c r="M251" s="21">
        <v>3.91</v>
      </c>
      <c r="N251" s="15"/>
      <c r="O251" s="44"/>
      <c r="P251" s="17"/>
      <c r="Q251" s="17" t="s">
        <v>63</v>
      </c>
      <c r="R251" s="17" t="s">
        <v>25</v>
      </c>
      <c r="S251" s="17" t="s">
        <v>44</v>
      </c>
      <c r="T251" s="17" t="s">
        <v>91</v>
      </c>
      <c r="U251" s="17" t="s">
        <v>56</v>
      </c>
      <c r="V251" s="17" t="s">
        <v>52</v>
      </c>
      <c r="W251" s="17" t="s">
        <v>65</v>
      </c>
      <c r="X251" s="17" t="s">
        <v>66</v>
      </c>
      <c r="Y251" s="17" t="s">
        <v>92</v>
      </c>
      <c r="AA251" s="1" t="str">
        <f>VLOOKUP(A251,'[1]FritsJurgens 2026.01 Standard'!$A:$B,2,0)</f>
        <v>ST.M+.70.B G.R.SS</v>
      </c>
    </row>
    <row r="252" spans="1:27" x14ac:dyDescent="0.25">
      <c r="A252" s="57">
        <v>8720681616131</v>
      </c>
      <c r="B252" s="15" t="s">
        <v>517</v>
      </c>
      <c r="C252" s="50" t="s">
        <v>905</v>
      </c>
      <c r="D252" s="42">
        <v>1112.3</v>
      </c>
      <c r="E252" s="30">
        <f>D252*0.85</f>
        <v>945.45499999999993</v>
      </c>
      <c r="F252" s="30">
        <f>D252*0.8</f>
        <v>889.84</v>
      </c>
      <c r="G252" s="17" t="s">
        <v>395</v>
      </c>
      <c r="H252" s="18">
        <v>5.8659999999999997</v>
      </c>
      <c r="I252" s="19">
        <v>13.4</v>
      </c>
      <c r="J252" s="19">
        <v>21.8</v>
      </c>
      <c r="K252" s="20">
        <v>35</v>
      </c>
      <c r="L252" s="15" t="s">
        <v>508</v>
      </c>
      <c r="M252" s="21">
        <v>3.8359999999999999</v>
      </c>
      <c r="N252" s="15"/>
      <c r="O252" s="44"/>
      <c r="P252" s="17"/>
      <c r="Q252" s="17" t="s">
        <v>63</v>
      </c>
      <c r="R252" s="17" t="s">
        <v>25</v>
      </c>
      <c r="S252" s="17" t="s">
        <v>44</v>
      </c>
      <c r="T252" s="17" t="s">
        <v>91</v>
      </c>
      <c r="U252" s="17" t="s">
        <v>57</v>
      </c>
      <c r="V252" s="17" t="s">
        <v>51</v>
      </c>
      <c r="W252" s="17" t="s">
        <v>65</v>
      </c>
      <c r="X252" s="17" t="s">
        <v>66</v>
      </c>
      <c r="Y252" s="17" t="s">
        <v>92</v>
      </c>
      <c r="AA252" s="1" t="str">
        <f>VLOOKUP(A252,'[1]FritsJurgens 2026.01 Standard'!$A:$B,2,0)</f>
        <v>ST.M+.70.B G.S.BK</v>
      </c>
    </row>
    <row r="253" spans="1:27" x14ac:dyDescent="0.25">
      <c r="A253" s="57">
        <v>8720681616155</v>
      </c>
      <c r="B253" s="15" t="s">
        <v>518</v>
      </c>
      <c r="C253" s="50" t="s">
        <v>906</v>
      </c>
      <c r="D253" s="42">
        <v>1092.5999999999999</v>
      </c>
      <c r="E253" s="30">
        <f>D253*0.85</f>
        <v>928.70999999999992</v>
      </c>
      <c r="F253" s="30">
        <f>D253*0.8</f>
        <v>874.07999999999993</v>
      </c>
      <c r="G253" s="17" t="s">
        <v>395</v>
      </c>
      <c r="H253" s="18">
        <v>5.8659999999999997</v>
      </c>
      <c r="I253" s="19">
        <v>13.4</v>
      </c>
      <c r="J253" s="19">
        <v>21.8</v>
      </c>
      <c r="K253" s="20">
        <v>35</v>
      </c>
      <c r="L253" s="15" t="s">
        <v>508</v>
      </c>
      <c r="M253" s="21">
        <v>3.8359999999999999</v>
      </c>
      <c r="N253" s="15"/>
      <c r="O253" s="44"/>
      <c r="P253" s="17"/>
      <c r="Q253" s="17" t="s">
        <v>63</v>
      </c>
      <c r="R253" s="17" t="s">
        <v>25</v>
      </c>
      <c r="S253" s="17" t="s">
        <v>44</v>
      </c>
      <c r="T253" s="17" t="s">
        <v>91</v>
      </c>
      <c r="U253" s="17" t="s">
        <v>58</v>
      </c>
      <c r="V253" s="17" t="s">
        <v>52</v>
      </c>
      <c r="W253" s="17" t="s">
        <v>65</v>
      </c>
      <c r="X253" s="17" t="s">
        <v>66</v>
      </c>
      <c r="Y253" s="17" t="s">
        <v>92</v>
      </c>
      <c r="AA253" s="1" t="str">
        <f>VLOOKUP(A253,'[1]FritsJurgens 2026.01 Standard'!$A:$B,2,0)</f>
        <v>ST.M+.70.B G.S.SS</v>
      </c>
    </row>
    <row r="254" spans="1:27" x14ac:dyDescent="0.25">
      <c r="A254" s="57">
        <v>8720681616070</v>
      </c>
      <c r="B254" s="15" t="s">
        <v>519</v>
      </c>
      <c r="C254" s="50" t="s">
        <v>1084</v>
      </c>
      <c r="D254" s="42">
        <v>1092.5999999999999</v>
      </c>
      <c r="E254" s="30">
        <f>D254*0.85</f>
        <v>928.70999999999992</v>
      </c>
      <c r="F254" s="30">
        <f>D254*0.8</f>
        <v>874.07999999999993</v>
      </c>
      <c r="G254" s="17" t="s">
        <v>395</v>
      </c>
      <c r="H254" s="18">
        <v>5.8390000000000004</v>
      </c>
      <c r="I254" s="19">
        <v>13.4</v>
      </c>
      <c r="J254" s="19">
        <v>21.8</v>
      </c>
      <c r="K254" s="20">
        <v>35</v>
      </c>
      <c r="L254" s="15" t="s">
        <v>508</v>
      </c>
      <c r="M254" s="21">
        <v>3.8149999999999999</v>
      </c>
      <c r="N254" s="15"/>
      <c r="O254" s="44"/>
      <c r="P254" s="17"/>
      <c r="Q254" s="17" t="s">
        <v>63</v>
      </c>
      <c r="R254" s="17" t="s">
        <v>25</v>
      </c>
      <c r="S254" s="17" t="s">
        <v>44</v>
      </c>
      <c r="T254" s="17" t="s">
        <v>91</v>
      </c>
      <c r="U254" s="17" t="s">
        <v>60</v>
      </c>
      <c r="V254" s="17" t="s">
        <v>52</v>
      </c>
      <c r="W254" s="17" t="s">
        <v>65</v>
      </c>
      <c r="X254" s="17" t="s">
        <v>66</v>
      </c>
      <c r="Y254" s="17" t="s">
        <v>92</v>
      </c>
      <c r="AA254" s="1" t="str">
        <f>VLOOKUP(A254,'[1]FritsJurgens 2026.01 Standard'!$A:$B,2,0)</f>
        <v>ST.M+.70.B G.FR.SS</v>
      </c>
    </row>
    <row r="255" spans="1:27" x14ac:dyDescent="0.25">
      <c r="A255" s="57">
        <v>8720681616087</v>
      </c>
      <c r="B255" s="15" t="s">
        <v>520</v>
      </c>
      <c r="C255" s="50" t="s">
        <v>794</v>
      </c>
      <c r="D255" s="42">
        <v>1092.5999999999999</v>
      </c>
      <c r="E255" s="30">
        <f>D255*0.85</f>
        <v>928.70999999999992</v>
      </c>
      <c r="F255" s="30">
        <f>D255*0.8</f>
        <v>874.07999999999993</v>
      </c>
      <c r="G255" s="17" t="s">
        <v>395</v>
      </c>
      <c r="H255" s="18">
        <v>5.8419999999999996</v>
      </c>
      <c r="I255" s="19">
        <v>13.4</v>
      </c>
      <c r="J255" s="19">
        <v>21.8</v>
      </c>
      <c r="K255" s="20">
        <v>35</v>
      </c>
      <c r="L255" s="15" t="s">
        <v>508</v>
      </c>
      <c r="M255" s="21">
        <v>3.8180000000000001</v>
      </c>
      <c r="N255" s="15"/>
      <c r="O255" s="44"/>
      <c r="P255" s="17"/>
      <c r="Q255" s="17" t="s">
        <v>63</v>
      </c>
      <c r="R255" s="17" t="s">
        <v>25</v>
      </c>
      <c r="S255" s="17" t="s">
        <v>44</v>
      </c>
      <c r="T255" s="17" t="s">
        <v>91</v>
      </c>
      <c r="U255" s="17" t="s">
        <v>61</v>
      </c>
      <c r="V255" s="17" t="s">
        <v>52</v>
      </c>
      <c r="W255" s="17" t="s">
        <v>65</v>
      </c>
      <c r="X255" s="17" t="s">
        <v>66</v>
      </c>
      <c r="Y255" s="17" t="s">
        <v>92</v>
      </c>
      <c r="AA255" s="1" t="str">
        <f>VLOOKUP(A255,'[1]FritsJurgens 2026.01 Standard'!$A:$B,2,0)</f>
        <v>ST.M+.70.B G.FS.SS</v>
      </c>
    </row>
    <row r="256" spans="1:27" x14ac:dyDescent="0.25">
      <c r="A256" s="57">
        <v>8720681608150</v>
      </c>
      <c r="B256" s="15" t="s">
        <v>174</v>
      </c>
      <c r="C256" s="50" t="s">
        <v>907</v>
      </c>
      <c r="D256" s="28">
        <v>1989.4</v>
      </c>
      <c r="E256" s="30">
        <f>D256*0.85</f>
        <v>1690.99</v>
      </c>
      <c r="F256" s="30">
        <f>D256*0.8</f>
        <v>1591.5200000000002</v>
      </c>
      <c r="G256" s="17" t="s">
        <v>395</v>
      </c>
      <c r="H256" s="18">
        <v>7.3380000000000001</v>
      </c>
      <c r="I256" s="19">
        <v>13.4</v>
      </c>
      <c r="J256" s="20">
        <v>21.8</v>
      </c>
      <c r="K256" s="20">
        <v>35.5</v>
      </c>
      <c r="L256" s="15">
        <v>83026000</v>
      </c>
      <c r="M256" s="21">
        <v>5.32</v>
      </c>
      <c r="N256" s="15"/>
      <c r="O256" s="44"/>
      <c r="P256" s="17"/>
      <c r="Q256" s="17" t="s">
        <v>63</v>
      </c>
      <c r="R256" s="17" t="s">
        <v>22</v>
      </c>
      <c r="S256" s="17" t="s">
        <v>42</v>
      </c>
      <c r="T256" s="17" t="s">
        <v>91</v>
      </c>
      <c r="U256" s="17" t="s">
        <v>61</v>
      </c>
      <c r="V256" s="17" t="s">
        <v>52</v>
      </c>
      <c r="W256" s="17" t="s">
        <v>65</v>
      </c>
      <c r="X256" s="17" t="s">
        <v>66</v>
      </c>
      <c r="Y256" s="17" t="s">
        <v>92</v>
      </c>
      <c r="Z256" s="17"/>
      <c r="AA256" s="1" t="str">
        <f>VLOOKUP(A256,'[1]FritsJurgens 2026.01 Standard'!$A:$B,2,0)</f>
        <v>ST.M+.40.G.FS.SS</v>
      </c>
    </row>
    <row r="257" spans="1:27" x14ac:dyDescent="0.25">
      <c r="A257" s="57">
        <v>8720681604374</v>
      </c>
      <c r="B257" s="15" t="s">
        <v>175</v>
      </c>
      <c r="C257" s="50" t="s">
        <v>908</v>
      </c>
      <c r="D257" s="28">
        <v>2000.4</v>
      </c>
      <c r="E257" s="30">
        <f>D257*0.85</f>
        <v>1700.3400000000001</v>
      </c>
      <c r="F257" s="30">
        <f>D257*0.8</f>
        <v>1600.3200000000002</v>
      </c>
      <c r="G257" s="17" t="s">
        <v>395</v>
      </c>
      <c r="H257" s="18">
        <v>7.3380000000000001</v>
      </c>
      <c r="I257" s="19">
        <v>13.4</v>
      </c>
      <c r="J257" s="20">
        <v>21.8</v>
      </c>
      <c r="K257" s="20">
        <v>35.5</v>
      </c>
      <c r="L257" s="15" t="s">
        <v>4</v>
      </c>
      <c r="M257" s="21">
        <v>5.32</v>
      </c>
      <c r="N257" s="15"/>
      <c r="O257" s="44"/>
      <c r="P257" s="17" t="s">
        <v>8</v>
      </c>
      <c r="Q257" s="17" t="s">
        <v>63</v>
      </c>
      <c r="R257" s="17" t="s">
        <v>21</v>
      </c>
      <c r="S257" s="17" t="s">
        <v>41</v>
      </c>
      <c r="T257" s="17" t="s">
        <v>91</v>
      </c>
      <c r="U257" s="17" t="s">
        <v>61</v>
      </c>
      <c r="V257" s="17" t="s">
        <v>52</v>
      </c>
      <c r="W257" s="17" t="s">
        <v>65</v>
      </c>
      <c r="X257" s="17" t="s">
        <v>66</v>
      </c>
      <c r="Y257" s="17" t="s">
        <v>92</v>
      </c>
      <c r="Z257" s="17"/>
      <c r="AA257" s="1" t="str">
        <f>VLOOKUP(A257,'[1]FritsJurgens 2026.01 Standard'!$A:$B,2,0)</f>
        <v>ST.M+.40.G.FS.SS BK</v>
      </c>
    </row>
    <row r="258" spans="1:27" x14ac:dyDescent="0.25">
      <c r="A258" s="57">
        <v>8720681613604</v>
      </c>
      <c r="B258" s="15" t="s">
        <v>176</v>
      </c>
      <c r="C258" s="50" t="s">
        <v>1085</v>
      </c>
      <c r="D258" s="28">
        <v>1046.5999999999999</v>
      </c>
      <c r="E258" s="30">
        <f>D258*0.85</f>
        <v>889.6099999999999</v>
      </c>
      <c r="F258" s="30">
        <f>D258*0.8</f>
        <v>837.28</v>
      </c>
      <c r="G258" s="17" t="s">
        <v>395</v>
      </c>
      <c r="H258" s="18">
        <v>5.9589999999999996</v>
      </c>
      <c r="I258" s="19">
        <v>13.4</v>
      </c>
      <c r="J258" s="20">
        <v>21.8</v>
      </c>
      <c r="K258" s="20">
        <v>35.5</v>
      </c>
      <c r="L258" s="15">
        <v>83026000</v>
      </c>
      <c r="M258" s="21">
        <v>3.9409999999999998</v>
      </c>
      <c r="N258" s="15"/>
      <c r="O258" s="44"/>
      <c r="P258" s="17" t="s">
        <v>8</v>
      </c>
      <c r="Q258" s="17" t="s">
        <v>63</v>
      </c>
      <c r="R258" s="17" t="s">
        <v>23</v>
      </c>
      <c r="S258" s="17" t="s">
        <v>43</v>
      </c>
      <c r="T258" s="17" t="s">
        <v>91</v>
      </c>
      <c r="U258" s="17" t="s">
        <v>55</v>
      </c>
      <c r="V258" s="17" t="s">
        <v>48</v>
      </c>
      <c r="W258" s="17" t="s">
        <v>65</v>
      </c>
      <c r="X258" s="17" t="s">
        <v>66</v>
      </c>
      <c r="Y258" s="17" t="s">
        <v>92</v>
      </c>
      <c r="Z258" s="17"/>
      <c r="AA258" s="1" t="str">
        <f>VLOOKUP(A258,'[1]FritsJurgens 2026.01 Standard'!$A:$B,2,0)</f>
        <v>ST.M+.70.A.R.BK</v>
      </c>
    </row>
    <row r="259" spans="1:27" x14ac:dyDescent="0.25">
      <c r="A259" s="57">
        <v>8720681618555</v>
      </c>
      <c r="B259" s="15" t="s">
        <v>177</v>
      </c>
      <c r="C259" s="50" t="s">
        <v>1086</v>
      </c>
      <c r="D259" s="28">
        <v>1025.7</v>
      </c>
      <c r="E259" s="30">
        <f>D259*0.85</f>
        <v>871.84500000000003</v>
      </c>
      <c r="F259" s="30">
        <f>D259*0.8</f>
        <v>820.56000000000006</v>
      </c>
      <c r="G259" s="17" t="s">
        <v>395</v>
      </c>
      <c r="H259" s="18">
        <v>5.9610000000000003</v>
      </c>
      <c r="I259" s="19">
        <v>13.4</v>
      </c>
      <c r="J259" s="20">
        <v>21.8</v>
      </c>
      <c r="K259" s="20">
        <v>35.5</v>
      </c>
      <c r="L259" s="15">
        <v>83026000</v>
      </c>
      <c r="M259" s="21">
        <v>3.9430000000000001</v>
      </c>
      <c r="N259" s="15"/>
      <c r="O259" s="44"/>
      <c r="P259" s="17" t="s">
        <v>8</v>
      </c>
      <c r="Q259" s="17" t="s">
        <v>63</v>
      </c>
      <c r="R259" s="17" t="s">
        <v>23</v>
      </c>
      <c r="S259" s="17" t="s">
        <v>43</v>
      </c>
      <c r="T259" s="17" t="s">
        <v>91</v>
      </c>
      <c r="U259" s="17" t="s">
        <v>56</v>
      </c>
      <c r="V259" s="17" t="s">
        <v>49</v>
      </c>
      <c r="W259" s="17" t="s">
        <v>65</v>
      </c>
      <c r="X259" s="17" t="s">
        <v>66</v>
      </c>
      <c r="Y259" s="17" t="s">
        <v>92</v>
      </c>
      <c r="Z259" s="17"/>
      <c r="AA259" s="1" t="str">
        <f>VLOOKUP(A259,'[1]FritsJurgens 2026.01 Standard'!$A:$B,2,0)</f>
        <v>ST.M+.70.A.R.SS</v>
      </c>
    </row>
    <row r="260" spans="1:27" x14ac:dyDescent="0.25">
      <c r="A260" s="57">
        <v>8720681608013</v>
      </c>
      <c r="B260" s="15" t="s">
        <v>178</v>
      </c>
      <c r="C260" s="50" t="s">
        <v>909</v>
      </c>
      <c r="D260" s="28">
        <v>1033</v>
      </c>
      <c r="E260" s="30">
        <f>D260*0.85</f>
        <v>878.05</v>
      </c>
      <c r="F260" s="30">
        <f>D260*0.8</f>
        <v>826.40000000000009</v>
      </c>
      <c r="G260" s="17" t="s">
        <v>395</v>
      </c>
      <c r="H260" s="18">
        <v>5.8940000000000001</v>
      </c>
      <c r="I260" s="19">
        <v>13.4</v>
      </c>
      <c r="J260" s="20">
        <v>21.8</v>
      </c>
      <c r="K260" s="20">
        <v>35.5</v>
      </c>
      <c r="L260" s="15">
        <v>83026000</v>
      </c>
      <c r="M260" s="21">
        <v>3.87</v>
      </c>
      <c r="N260" s="15"/>
      <c r="O260" s="44"/>
      <c r="P260" s="17" t="s">
        <v>8</v>
      </c>
      <c r="Q260" s="17" t="s">
        <v>63</v>
      </c>
      <c r="R260" s="17" t="s">
        <v>23</v>
      </c>
      <c r="S260" s="17" t="s">
        <v>43</v>
      </c>
      <c r="T260" s="17" t="s">
        <v>91</v>
      </c>
      <c r="U260" s="17" t="s">
        <v>57</v>
      </c>
      <c r="V260" s="17" t="s">
        <v>48</v>
      </c>
      <c r="W260" s="17" t="s">
        <v>65</v>
      </c>
      <c r="X260" s="17" t="s">
        <v>66</v>
      </c>
      <c r="Y260" s="17" t="s">
        <v>92</v>
      </c>
      <c r="Z260" s="17"/>
      <c r="AA260" s="1" t="str">
        <f>VLOOKUP(A260,'[1]FritsJurgens 2026.01 Standard'!$A:$B,2,0)</f>
        <v>ST.M+.70.A.S.BK</v>
      </c>
    </row>
    <row r="261" spans="1:27" s="6" customFormat="1" x14ac:dyDescent="0.25">
      <c r="A261" s="58">
        <v>8720681618401</v>
      </c>
      <c r="B261" s="22" t="s">
        <v>179</v>
      </c>
      <c r="C261" s="51" t="s">
        <v>910</v>
      </c>
      <c r="D261" s="39">
        <v>1013.2</v>
      </c>
      <c r="E261" s="40">
        <f>D261*0.85</f>
        <v>861.22</v>
      </c>
      <c r="F261" s="40">
        <f>D261*0.8</f>
        <v>810.56000000000006</v>
      </c>
      <c r="G261" s="23" t="s">
        <v>395</v>
      </c>
      <c r="H261" s="24">
        <v>5.8929999999999998</v>
      </c>
      <c r="I261" s="25">
        <v>13.4</v>
      </c>
      <c r="J261" s="26">
        <v>21.8</v>
      </c>
      <c r="K261" s="26">
        <v>35.5</v>
      </c>
      <c r="L261" s="22">
        <v>83026000</v>
      </c>
      <c r="M261" s="27">
        <v>3.8690000000000002</v>
      </c>
      <c r="N261" s="22"/>
      <c r="O261" s="45"/>
      <c r="P261" s="23" t="s">
        <v>8</v>
      </c>
      <c r="Q261" s="23" t="s">
        <v>63</v>
      </c>
      <c r="R261" s="23" t="s">
        <v>23</v>
      </c>
      <c r="S261" s="23" t="s">
        <v>43</v>
      </c>
      <c r="T261" s="23" t="s">
        <v>91</v>
      </c>
      <c r="U261" s="23" t="s">
        <v>58</v>
      </c>
      <c r="V261" s="23" t="s">
        <v>49</v>
      </c>
      <c r="W261" s="23" t="s">
        <v>65</v>
      </c>
      <c r="X261" s="23" t="s">
        <v>66</v>
      </c>
      <c r="Y261" s="23" t="s">
        <v>92</v>
      </c>
      <c r="Z261" s="23"/>
      <c r="AA261" s="1" t="str">
        <f>VLOOKUP(A261,'[1]FritsJurgens 2026.01 Standard'!$A:$B,2,0)</f>
        <v>ST.M+.70.A.S.SS</v>
      </c>
    </row>
    <row r="262" spans="1:27" x14ac:dyDescent="0.25">
      <c r="A262" s="57">
        <v>8720681618050</v>
      </c>
      <c r="B262" s="15" t="s">
        <v>180</v>
      </c>
      <c r="C262" s="50" t="s">
        <v>560</v>
      </c>
      <c r="D262" s="28">
        <v>1013.2</v>
      </c>
      <c r="E262" s="30">
        <f>D262*0.85</f>
        <v>861.22</v>
      </c>
      <c r="F262" s="30">
        <f>D262*0.8</f>
        <v>810.56000000000006</v>
      </c>
      <c r="G262" s="17" t="s">
        <v>395</v>
      </c>
      <c r="H262" s="18">
        <v>5.8659999999999997</v>
      </c>
      <c r="I262" s="19">
        <v>13.4</v>
      </c>
      <c r="J262" s="20">
        <v>21.8</v>
      </c>
      <c r="K262" s="20">
        <v>35.5</v>
      </c>
      <c r="L262" s="15">
        <v>83026000</v>
      </c>
      <c r="M262" s="21">
        <v>3.8479999999999999</v>
      </c>
      <c r="N262" s="15"/>
      <c r="O262" s="44"/>
      <c r="P262" s="17" t="s">
        <v>8</v>
      </c>
      <c r="Q262" s="17" t="s">
        <v>63</v>
      </c>
      <c r="R262" s="17" t="s">
        <v>23</v>
      </c>
      <c r="S262" s="17" t="s">
        <v>43</v>
      </c>
      <c r="T262" s="17" t="s">
        <v>91</v>
      </c>
      <c r="U262" s="17" t="s">
        <v>60</v>
      </c>
      <c r="V262" s="17" t="s">
        <v>49</v>
      </c>
      <c r="W262" s="17" t="s">
        <v>65</v>
      </c>
      <c r="X262" s="17" t="s">
        <v>66</v>
      </c>
      <c r="Y262" s="17" t="s">
        <v>92</v>
      </c>
      <c r="Z262" s="17"/>
      <c r="AA262" s="1" t="str">
        <f>VLOOKUP(A262,'[1]FritsJurgens 2026.01 Standard'!$A:$B,2,0)</f>
        <v>ST.M+.70.A.FR.SS</v>
      </c>
    </row>
    <row r="263" spans="1:27" x14ac:dyDescent="0.25">
      <c r="A263" s="57">
        <v>8720681611624</v>
      </c>
      <c r="B263" s="15" t="s">
        <v>181</v>
      </c>
      <c r="C263" s="50" t="s">
        <v>911</v>
      </c>
      <c r="D263" s="28">
        <v>1013.2</v>
      </c>
      <c r="E263" s="30">
        <f>D263*0.85</f>
        <v>861.22</v>
      </c>
      <c r="F263" s="30">
        <f>D263*0.8</f>
        <v>810.56000000000006</v>
      </c>
      <c r="G263" s="17" t="s">
        <v>395</v>
      </c>
      <c r="H263" s="18">
        <v>5.8689999999999998</v>
      </c>
      <c r="I263" s="19">
        <v>13.4</v>
      </c>
      <c r="J263" s="20">
        <v>21.8</v>
      </c>
      <c r="K263" s="20">
        <v>35.5</v>
      </c>
      <c r="L263" s="15">
        <v>83026000</v>
      </c>
      <c r="M263" s="21">
        <v>3.851</v>
      </c>
      <c r="N263" s="15"/>
      <c r="O263" s="44"/>
      <c r="P263" s="17" t="s">
        <v>8</v>
      </c>
      <c r="Q263" s="17" t="s">
        <v>63</v>
      </c>
      <c r="R263" s="17" t="s">
        <v>23</v>
      </c>
      <c r="S263" s="17" t="s">
        <v>43</v>
      </c>
      <c r="T263" s="17" t="s">
        <v>91</v>
      </c>
      <c r="U263" s="17" t="s">
        <v>61</v>
      </c>
      <c r="V263" s="17" t="s">
        <v>49</v>
      </c>
      <c r="W263" s="17" t="s">
        <v>65</v>
      </c>
      <c r="X263" s="17" t="s">
        <v>66</v>
      </c>
      <c r="Y263" s="17" t="s">
        <v>92</v>
      </c>
      <c r="Z263" s="17"/>
      <c r="AA263" s="1" t="str">
        <f>VLOOKUP(A263,'[1]FritsJurgens 2026.01 Standard'!$A:$B,2,0)</f>
        <v>ST.M+.70.A.FS.SS</v>
      </c>
    </row>
    <row r="264" spans="1:27" x14ac:dyDescent="0.25">
      <c r="A264" s="57">
        <v>8720681619729</v>
      </c>
      <c r="B264" s="15" t="s">
        <v>182</v>
      </c>
      <c r="C264" s="50" t="s">
        <v>1087</v>
      </c>
      <c r="D264" s="28">
        <v>1071.5999999999999</v>
      </c>
      <c r="E264" s="30">
        <f>D264*0.85</f>
        <v>910.8599999999999</v>
      </c>
      <c r="F264" s="30">
        <f>D264*0.8</f>
        <v>857.28</v>
      </c>
      <c r="G264" s="17" t="s">
        <v>395</v>
      </c>
      <c r="H264" s="18">
        <v>5.9589999999999996</v>
      </c>
      <c r="I264" s="19">
        <v>13.4</v>
      </c>
      <c r="J264" s="20">
        <v>21.8</v>
      </c>
      <c r="K264" s="20">
        <v>35.5</v>
      </c>
      <c r="L264" s="15">
        <v>83026000</v>
      </c>
      <c r="M264" s="21">
        <v>3.9409999999999998</v>
      </c>
      <c r="N264" s="15"/>
      <c r="O264" s="44"/>
      <c r="P264" s="17" t="s">
        <v>8</v>
      </c>
      <c r="Q264" s="17" t="s">
        <v>63</v>
      </c>
      <c r="R264" s="17" t="s">
        <v>25</v>
      </c>
      <c r="S264" s="17" t="s">
        <v>43</v>
      </c>
      <c r="T264" s="17" t="s">
        <v>91</v>
      </c>
      <c r="U264" s="17" t="s">
        <v>55</v>
      </c>
      <c r="V264" s="17" t="s">
        <v>48</v>
      </c>
      <c r="W264" s="17" t="s">
        <v>65</v>
      </c>
      <c r="X264" s="17" t="s">
        <v>66</v>
      </c>
      <c r="Y264" s="17" t="s">
        <v>92</v>
      </c>
      <c r="Z264" s="17"/>
      <c r="AA264" s="1" t="str">
        <f>VLOOKUP(A264,'[1]FritsJurgens 2026.01 Standard'!$A:$B,2,0)</f>
        <v>ST.M+.70.B.R.BK</v>
      </c>
    </row>
    <row r="265" spans="1:27" x14ac:dyDescent="0.25">
      <c r="A265" s="57">
        <v>8720681601885</v>
      </c>
      <c r="B265" s="15" t="s">
        <v>183</v>
      </c>
      <c r="C265" s="50" t="s">
        <v>1088</v>
      </c>
      <c r="D265" s="28">
        <v>1050.7</v>
      </c>
      <c r="E265" s="30">
        <f>D265*0.85</f>
        <v>893.09500000000003</v>
      </c>
      <c r="F265" s="30">
        <f>D265*0.8</f>
        <v>840.56000000000006</v>
      </c>
      <c r="G265" s="17" t="s">
        <v>395</v>
      </c>
      <c r="H265" s="18">
        <v>5.9610000000000003</v>
      </c>
      <c r="I265" s="19">
        <v>13.4</v>
      </c>
      <c r="J265" s="20">
        <v>21.8</v>
      </c>
      <c r="K265" s="20">
        <v>35.5</v>
      </c>
      <c r="L265" s="15">
        <v>83026000</v>
      </c>
      <c r="M265" s="21">
        <v>3.9430000000000001</v>
      </c>
      <c r="N265" s="15"/>
      <c r="O265" s="44"/>
      <c r="P265" s="17" t="s">
        <v>8</v>
      </c>
      <c r="Q265" s="17" t="s">
        <v>63</v>
      </c>
      <c r="R265" s="17" t="s">
        <v>25</v>
      </c>
      <c r="S265" s="17" t="s">
        <v>43</v>
      </c>
      <c r="T265" s="17" t="s">
        <v>91</v>
      </c>
      <c r="U265" s="17" t="s">
        <v>56</v>
      </c>
      <c r="V265" s="17" t="s">
        <v>49</v>
      </c>
      <c r="W265" s="17" t="s">
        <v>65</v>
      </c>
      <c r="X265" s="17" t="s">
        <v>66</v>
      </c>
      <c r="Y265" s="17" t="s">
        <v>92</v>
      </c>
      <c r="Z265" s="17"/>
      <c r="AA265" s="1" t="str">
        <f>VLOOKUP(A265,'[1]FritsJurgens 2026.01 Standard'!$A:$B,2,0)</f>
        <v>ST.M+.70.B.R.SS</v>
      </c>
    </row>
    <row r="266" spans="1:27" x14ac:dyDescent="0.25">
      <c r="A266" s="57">
        <v>8720681607672</v>
      </c>
      <c r="B266" s="15" t="s">
        <v>184</v>
      </c>
      <c r="C266" s="50" t="s">
        <v>912</v>
      </c>
      <c r="D266" s="28">
        <v>1058</v>
      </c>
      <c r="E266" s="30">
        <f>D266*0.85</f>
        <v>899.3</v>
      </c>
      <c r="F266" s="30">
        <f>D266*0.8</f>
        <v>846.40000000000009</v>
      </c>
      <c r="G266" s="17" t="s">
        <v>395</v>
      </c>
      <c r="H266" s="18">
        <v>5.8940000000000001</v>
      </c>
      <c r="I266" s="19">
        <v>13.4</v>
      </c>
      <c r="J266" s="20">
        <v>21.8</v>
      </c>
      <c r="K266" s="20">
        <v>35.5</v>
      </c>
      <c r="L266" s="15">
        <v>83026000</v>
      </c>
      <c r="M266" s="21">
        <v>3.87</v>
      </c>
      <c r="N266" s="15"/>
      <c r="O266" s="44"/>
      <c r="P266" s="17" t="s">
        <v>8</v>
      </c>
      <c r="Q266" s="17" t="s">
        <v>63</v>
      </c>
      <c r="R266" s="17" t="s">
        <v>25</v>
      </c>
      <c r="S266" s="17" t="s">
        <v>43</v>
      </c>
      <c r="T266" s="17" t="s">
        <v>91</v>
      </c>
      <c r="U266" s="17" t="s">
        <v>57</v>
      </c>
      <c r="V266" s="17" t="s">
        <v>48</v>
      </c>
      <c r="W266" s="17" t="s">
        <v>65</v>
      </c>
      <c r="X266" s="17" t="s">
        <v>66</v>
      </c>
      <c r="Y266" s="17" t="s">
        <v>92</v>
      </c>
      <c r="Z266" s="17"/>
      <c r="AA266" s="1" t="str">
        <f>VLOOKUP(A266,'[1]FritsJurgens 2026.01 Standard'!$A:$B,2,0)</f>
        <v>ST.M+.70.B.S.BK</v>
      </c>
    </row>
    <row r="267" spans="1:27" s="6" customFormat="1" x14ac:dyDescent="0.25">
      <c r="A267" s="58">
        <v>8720681600635</v>
      </c>
      <c r="B267" s="22" t="s">
        <v>185</v>
      </c>
      <c r="C267" s="51" t="s">
        <v>913</v>
      </c>
      <c r="D267" s="39">
        <v>1038.2</v>
      </c>
      <c r="E267" s="40">
        <f>D267*0.85</f>
        <v>882.47</v>
      </c>
      <c r="F267" s="40">
        <f>D267*0.8</f>
        <v>830.56000000000006</v>
      </c>
      <c r="G267" s="23" t="s">
        <v>395</v>
      </c>
      <c r="H267" s="24">
        <v>5.8929999999999998</v>
      </c>
      <c r="I267" s="25">
        <v>13.4</v>
      </c>
      <c r="J267" s="26">
        <v>21.8</v>
      </c>
      <c r="K267" s="26">
        <v>35.5</v>
      </c>
      <c r="L267" s="22">
        <v>83026000</v>
      </c>
      <c r="M267" s="27">
        <v>3.8690000000000002</v>
      </c>
      <c r="N267" s="22"/>
      <c r="O267" s="45"/>
      <c r="P267" s="23" t="s">
        <v>8</v>
      </c>
      <c r="Q267" s="23" t="s">
        <v>63</v>
      </c>
      <c r="R267" s="23" t="s">
        <v>25</v>
      </c>
      <c r="S267" s="23" t="s">
        <v>43</v>
      </c>
      <c r="T267" s="23" t="s">
        <v>91</v>
      </c>
      <c r="U267" s="23" t="s">
        <v>58</v>
      </c>
      <c r="V267" s="23" t="s">
        <v>49</v>
      </c>
      <c r="W267" s="23" t="s">
        <v>65</v>
      </c>
      <c r="X267" s="23" t="s">
        <v>66</v>
      </c>
      <c r="Y267" s="23" t="s">
        <v>92</v>
      </c>
      <c r="Z267" s="23"/>
      <c r="AA267" s="1" t="str">
        <f>VLOOKUP(A267,'[1]FritsJurgens 2026.01 Standard'!$A:$B,2,0)</f>
        <v>ST.M+.70.B.S.SS</v>
      </c>
    </row>
    <row r="268" spans="1:27" x14ac:dyDescent="0.25">
      <c r="A268" s="57">
        <v>8720681609539</v>
      </c>
      <c r="B268" s="15" t="s">
        <v>186</v>
      </c>
      <c r="C268" s="50" t="s">
        <v>561</v>
      </c>
      <c r="D268" s="28">
        <v>1038.2</v>
      </c>
      <c r="E268" s="30">
        <f>D268*0.85</f>
        <v>882.47</v>
      </c>
      <c r="F268" s="30">
        <f>D268*0.8</f>
        <v>830.56000000000006</v>
      </c>
      <c r="G268" s="17" t="s">
        <v>395</v>
      </c>
      <c r="H268" s="18">
        <v>5.8659999999999997</v>
      </c>
      <c r="I268" s="19">
        <v>13.4</v>
      </c>
      <c r="J268" s="20">
        <v>21.8</v>
      </c>
      <c r="K268" s="20">
        <v>35.5</v>
      </c>
      <c r="L268" s="15">
        <v>83026000</v>
      </c>
      <c r="M268" s="21">
        <v>3.8479999999999999</v>
      </c>
      <c r="N268" s="15"/>
      <c r="O268" s="44"/>
      <c r="P268" s="17" t="s">
        <v>8</v>
      </c>
      <c r="Q268" s="17" t="s">
        <v>63</v>
      </c>
      <c r="R268" s="17" t="s">
        <v>25</v>
      </c>
      <c r="S268" s="17" t="s">
        <v>43</v>
      </c>
      <c r="T268" s="17" t="s">
        <v>91</v>
      </c>
      <c r="U268" s="17" t="s">
        <v>60</v>
      </c>
      <c r="V268" s="17" t="s">
        <v>49</v>
      </c>
      <c r="W268" s="17" t="s">
        <v>65</v>
      </c>
      <c r="X268" s="17" t="s">
        <v>66</v>
      </c>
      <c r="Y268" s="17" t="s">
        <v>92</v>
      </c>
      <c r="Z268" s="17"/>
      <c r="AA268" s="1" t="str">
        <f>VLOOKUP(A268,'[1]FritsJurgens 2026.01 Standard'!$A:$B,2,0)</f>
        <v>ST.M+.70.B.FR.SS</v>
      </c>
    </row>
    <row r="269" spans="1:27" x14ac:dyDescent="0.25">
      <c r="A269" s="57">
        <v>8720681619224</v>
      </c>
      <c r="B269" s="15" t="s">
        <v>187</v>
      </c>
      <c r="C269" s="50" t="s">
        <v>914</v>
      </c>
      <c r="D269" s="28">
        <v>1038.2</v>
      </c>
      <c r="E269" s="30">
        <f>D269*0.85</f>
        <v>882.47</v>
      </c>
      <c r="F269" s="30">
        <f>D269*0.8</f>
        <v>830.56000000000006</v>
      </c>
      <c r="G269" s="17" t="s">
        <v>395</v>
      </c>
      <c r="H269" s="18">
        <v>5.8689999999999998</v>
      </c>
      <c r="I269" s="19">
        <v>13.4</v>
      </c>
      <c r="J269" s="20">
        <v>21.8</v>
      </c>
      <c r="K269" s="20">
        <v>35.5</v>
      </c>
      <c r="L269" s="15">
        <v>83026000</v>
      </c>
      <c r="M269" s="21">
        <v>3.851</v>
      </c>
      <c r="N269" s="15"/>
      <c r="O269" s="44"/>
      <c r="P269" s="17" t="s">
        <v>8</v>
      </c>
      <c r="Q269" s="17" t="s">
        <v>63</v>
      </c>
      <c r="R269" s="17" t="s">
        <v>25</v>
      </c>
      <c r="S269" s="17" t="s">
        <v>43</v>
      </c>
      <c r="T269" s="17" t="s">
        <v>91</v>
      </c>
      <c r="U269" s="17" t="s">
        <v>61</v>
      </c>
      <c r="V269" s="17" t="s">
        <v>49</v>
      </c>
      <c r="W269" s="17" t="s">
        <v>65</v>
      </c>
      <c r="X269" s="17" t="s">
        <v>66</v>
      </c>
      <c r="Y269" s="17" t="s">
        <v>92</v>
      </c>
      <c r="Z269" s="17"/>
      <c r="AA269" s="1" t="str">
        <f>VLOOKUP(A269,'[1]FritsJurgens 2026.01 Standard'!$A:$B,2,0)</f>
        <v>ST.M+.70.B.FS.SS</v>
      </c>
    </row>
    <row r="270" spans="1:27" x14ac:dyDescent="0.25">
      <c r="A270" s="57">
        <v>8720681605630</v>
      </c>
      <c r="B270" s="15" t="s">
        <v>188</v>
      </c>
      <c r="C270" s="50" t="s">
        <v>1089</v>
      </c>
      <c r="D270" s="28">
        <v>1287.7</v>
      </c>
      <c r="E270" s="30">
        <f>D270*0.85</f>
        <v>1094.5450000000001</v>
      </c>
      <c r="F270" s="30">
        <f>D270*0.8</f>
        <v>1030.1600000000001</v>
      </c>
      <c r="G270" s="17" t="s">
        <v>395</v>
      </c>
      <c r="H270" s="18">
        <v>5.98</v>
      </c>
      <c r="I270" s="19">
        <v>13.4</v>
      </c>
      <c r="J270" s="20">
        <v>21.8</v>
      </c>
      <c r="K270" s="20">
        <v>35.5</v>
      </c>
      <c r="L270" s="15">
        <v>83026000</v>
      </c>
      <c r="M270" s="21">
        <v>3.9620000000000002</v>
      </c>
      <c r="N270" s="15"/>
      <c r="O270" s="44"/>
      <c r="P270" s="17" t="s">
        <v>8</v>
      </c>
      <c r="Q270" s="17" t="s">
        <v>63</v>
      </c>
      <c r="R270" s="17" t="s">
        <v>27</v>
      </c>
      <c r="S270" s="17" t="s">
        <v>44</v>
      </c>
      <c r="T270" s="17" t="s">
        <v>91</v>
      </c>
      <c r="U270" s="17" t="s">
        <v>55</v>
      </c>
      <c r="V270" s="17" t="s">
        <v>51</v>
      </c>
      <c r="W270" s="17" t="s">
        <v>65</v>
      </c>
      <c r="X270" s="17" t="s">
        <v>66</v>
      </c>
      <c r="Y270" s="17" t="s">
        <v>92</v>
      </c>
      <c r="Z270" s="17"/>
      <c r="AA270" s="1" t="str">
        <f>VLOOKUP(A270,'[1]FritsJurgens 2026.01 Standard'!$A:$B,2,0)</f>
        <v>ST.M+.70.C.R.BK</v>
      </c>
    </row>
    <row r="271" spans="1:27" x14ac:dyDescent="0.25">
      <c r="A271" s="57">
        <v>8720681615028</v>
      </c>
      <c r="B271" s="15" t="s">
        <v>189</v>
      </c>
      <c r="C271" s="50" t="s">
        <v>1090</v>
      </c>
      <c r="D271" s="28">
        <v>1266.9000000000001</v>
      </c>
      <c r="E271" s="30">
        <f>D271*0.85</f>
        <v>1076.865</v>
      </c>
      <c r="F271" s="30">
        <f>D271*0.8</f>
        <v>1013.5200000000001</v>
      </c>
      <c r="G271" s="17" t="s">
        <v>395</v>
      </c>
      <c r="H271" s="18">
        <v>5.9829999999999997</v>
      </c>
      <c r="I271" s="19">
        <v>13.4</v>
      </c>
      <c r="J271" s="20">
        <v>21.8</v>
      </c>
      <c r="K271" s="20">
        <v>35.5</v>
      </c>
      <c r="L271" s="15">
        <v>83026000</v>
      </c>
      <c r="M271" s="21">
        <v>3.9649999999999999</v>
      </c>
      <c r="N271" s="15"/>
      <c r="O271" s="44"/>
      <c r="P271" s="17" t="s">
        <v>8</v>
      </c>
      <c r="Q271" s="17" t="s">
        <v>63</v>
      </c>
      <c r="R271" s="17" t="s">
        <v>27</v>
      </c>
      <c r="S271" s="17" t="s">
        <v>44</v>
      </c>
      <c r="T271" s="17" t="s">
        <v>91</v>
      </c>
      <c r="U271" s="17" t="s">
        <v>56</v>
      </c>
      <c r="V271" s="17" t="s">
        <v>52</v>
      </c>
      <c r="W271" s="17" t="s">
        <v>65</v>
      </c>
      <c r="X271" s="17" t="s">
        <v>66</v>
      </c>
      <c r="Y271" s="17" t="s">
        <v>92</v>
      </c>
      <c r="Z271" s="17"/>
      <c r="AA271" s="1" t="str">
        <f>VLOOKUP(A271,'[1]FritsJurgens 2026.01 Standard'!$A:$B,2,0)</f>
        <v>ST.M+.70.C.R.SS</v>
      </c>
    </row>
    <row r="272" spans="1:27" x14ac:dyDescent="0.25">
      <c r="A272" s="57">
        <v>8720681609591</v>
      </c>
      <c r="B272" s="15" t="s">
        <v>190</v>
      </c>
      <c r="C272" s="50" t="s">
        <v>915</v>
      </c>
      <c r="D272" s="28">
        <v>1274.0999999999999</v>
      </c>
      <c r="E272" s="30">
        <f>D272*0.85</f>
        <v>1082.9849999999999</v>
      </c>
      <c r="F272" s="30">
        <f>D272*0.8</f>
        <v>1019.28</v>
      </c>
      <c r="G272" s="17" t="s">
        <v>395</v>
      </c>
      <c r="H272" s="18">
        <v>5.915</v>
      </c>
      <c r="I272" s="19">
        <v>13.4</v>
      </c>
      <c r="J272" s="20">
        <v>21.8</v>
      </c>
      <c r="K272" s="20">
        <v>35.5</v>
      </c>
      <c r="L272" s="15">
        <v>83026000</v>
      </c>
      <c r="M272" s="21">
        <v>3.891</v>
      </c>
      <c r="N272" s="15"/>
      <c r="O272" s="44"/>
      <c r="P272" s="17" t="s">
        <v>8</v>
      </c>
      <c r="Q272" s="17" t="s">
        <v>63</v>
      </c>
      <c r="R272" s="17" t="s">
        <v>27</v>
      </c>
      <c r="S272" s="17" t="s">
        <v>44</v>
      </c>
      <c r="T272" s="17" t="s">
        <v>91</v>
      </c>
      <c r="U272" s="17" t="s">
        <v>57</v>
      </c>
      <c r="V272" s="17" t="s">
        <v>51</v>
      </c>
      <c r="W272" s="17" t="s">
        <v>65</v>
      </c>
      <c r="X272" s="17" t="s">
        <v>66</v>
      </c>
      <c r="Y272" s="17" t="s">
        <v>92</v>
      </c>
      <c r="Z272" s="17"/>
      <c r="AA272" s="1" t="str">
        <f>VLOOKUP(A272,'[1]FritsJurgens 2026.01 Standard'!$A:$B,2,0)</f>
        <v>ST.M+.70.C.S.BK</v>
      </c>
    </row>
    <row r="273" spans="1:27" s="6" customFormat="1" x14ac:dyDescent="0.25">
      <c r="A273" s="58">
        <v>8720681618753</v>
      </c>
      <c r="B273" s="22" t="s">
        <v>191</v>
      </c>
      <c r="C273" s="51" t="s">
        <v>916</v>
      </c>
      <c r="D273" s="39">
        <v>1254.4000000000001</v>
      </c>
      <c r="E273" s="40">
        <f>D273*0.85</f>
        <v>1066.24</v>
      </c>
      <c r="F273" s="40">
        <f>D273*0.8</f>
        <v>1003.5200000000001</v>
      </c>
      <c r="G273" s="23" t="s">
        <v>395</v>
      </c>
      <c r="H273" s="24">
        <v>5.915</v>
      </c>
      <c r="I273" s="25">
        <v>13.4</v>
      </c>
      <c r="J273" s="26">
        <v>21.8</v>
      </c>
      <c r="K273" s="26">
        <v>35.5</v>
      </c>
      <c r="L273" s="22">
        <v>83026000</v>
      </c>
      <c r="M273" s="27">
        <v>3.891</v>
      </c>
      <c r="N273" s="22"/>
      <c r="O273" s="45"/>
      <c r="P273" s="23" t="s">
        <v>8</v>
      </c>
      <c r="Q273" s="23" t="s">
        <v>63</v>
      </c>
      <c r="R273" s="23" t="s">
        <v>27</v>
      </c>
      <c r="S273" s="23" t="s">
        <v>44</v>
      </c>
      <c r="T273" s="23" t="s">
        <v>91</v>
      </c>
      <c r="U273" s="23" t="s">
        <v>58</v>
      </c>
      <c r="V273" s="23" t="s">
        <v>52</v>
      </c>
      <c r="W273" s="23" t="s">
        <v>65</v>
      </c>
      <c r="X273" s="23" t="s">
        <v>66</v>
      </c>
      <c r="Y273" s="23" t="s">
        <v>92</v>
      </c>
      <c r="Z273" s="23"/>
      <c r="AA273" s="1" t="str">
        <f>VLOOKUP(A273,'[1]FritsJurgens 2026.01 Standard'!$A:$B,2,0)</f>
        <v>ST.M+.70.C.S.SS</v>
      </c>
    </row>
    <row r="274" spans="1:27" x14ac:dyDescent="0.25">
      <c r="A274" s="57">
        <v>8720681605777</v>
      </c>
      <c r="B274" s="15" t="s">
        <v>192</v>
      </c>
      <c r="C274" s="50" t="s">
        <v>562</v>
      </c>
      <c r="D274" s="28">
        <v>1254.4000000000001</v>
      </c>
      <c r="E274" s="30">
        <f>D274*0.85</f>
        <v>1066.24</v>
      </c>
      <c r="F274" s="30">
        <f>D274*0.8</f>
        <v>1003.5200000000001</v>
      </c>
      <c r="G274" s="17" t="s">
        <v>395</v>
      </c>
      <c r="H274" s="18">
        <v>5.8879999999999999</v>
      </c>
      <c r="I274" s="19">
        <v>13.4</v>
      </c>
      <c r="J274" s="20">
        <v>21.8</v>
      </c>
      <c r="K274" s="20">
        <v>35.5</v>
      </c>
      <c r="L274" s="15">
        <v>83026000</v>
      </c>
      <c r="M274" s="21">
        <v>3.87</v>
      </c>
      <c r="N274" s="15"/>
      <c r="O274" s="44"/>
      <c r="P274" s="17" t="s">
        <v>8</v>
      </c>
      <c r="Q274" s="17" t="s">
        <v>63</v>
      </c>
      <c r="R274" s="17" t="s">
        <v>27</v>
      </c>
      <c r="S274" s="17" t="s">
        <v>44</v>
      </c>
      <c r="T274" s="17" t="s">
        <v>91</v>
      </c>
      <c r="U274" s="17" t="s">
        <v>60</v>
      </c>
      <c r="V274" s="17" t="s">
        <v>52</v>
      </c>
      <c r="W274" s="17" t="s">
        <v>65</v>
      </c>
      <c r="X274" s="17" t="s">
        <v>66</v>
      </c>
      <c r="Y274" s="17" t="s">
        <v>92</v>
      </c>
      <c r="Z274" s="17"/>
      <c r="AA274" s="1" t="str">
        <f>VLOOKUP(A274,'[1]FritsJurgens 2026.01 Standard'!$A:$B,2,0)</f>
        <v>ST.M+.70.C.FR.SS</v>
      </c>
    </row>
    <row r="275" spans="1:27" x14ac:dyDescent="0.25">
      <c r="A275" s="57">
        <v>8720681610474</v>
      </c>
      <c r="B275" s="15" t="s">
        <v>193</v>
      </c>
      <c r="C275" s="50" t="s">
        <v>917</v>
      </c>
      <c r="D275" s="28">
        <v>1254.4000000000001</v>
      </c>
      <c r="E275" s="30">
        <f>D275*0.85</f>
        <v>1066.24</v>
      </c>
      <c r="F275" s="30">
        <f>D275*0.8</f>
        <v>1003.5200000000001</v>
      </c>
      <c r="G275" s="17" t="s">
        <v>395</v>
      </c>
      <c r="H275" s="18">
        <v>5.891</v>
      </c>
      <c r="I275" s="19">
        <v>13.4</v>
      </c>
      <c r="J275" s="20">
        <v>21.8</v>
      </c>
      <c r="K275" s="20">
        <v>35.5</v>
      </c>
      <c r="L275" s="15">
        <v>83026000</v>
      </c>
      <c r="M275" s="21">
        <v>3.8730000000000002</v>
      </c>
      <c r="N275" s="15"/>
      <c r="O275" s="44"/>
      <c r="P275" s="17" t="s">
        <v>8</v>
      </c>
      <c r="Q275" s="17" t="s">
        <v>63</v>
      </c>
      <c r="R275" s="17" t="s">
        <v>27</v>
      </c>
      <c r="S275" s="17" t="s">
        <v>44</v>
      </c>
      <c r="T275" s="17" t="s">
        <v>91</v>
      </c>
      <c r="U275" s="17" t="s">
        <v>61</v>
      </c>
      <c r="V275" s="17" t="s">
        <v>52</v>
      </c>
      <c r="W275" s="17" t="s">
        <v>65</v>
      </c>
      <c r="X275" s="17" t="s">
        <v>66</v>
      </c>
      <c r="Y275" s="17" t="s">
        <v>92</v>
      </c>
      <c r="Z275" s="17"/>
      <c r="AA275" s="1" t="str">
        <f>VLOOKUP(A275,'[1]FritsJurgens 2026.01 Standard'!$A:$B,2,0)</f>
        <v>ST.M+.70.C.FS.SS</v>
      </c>
    </row>
    <row r="276" spans="1:27" x14ac:dyDescent="0.25">
      <c r="A276" s="57">
        <v>8720681609423</v>
      </c>
      <c r="B276" s="15" t="s">
        <v>194</v>
      </c>
      <c r="C276" s="50" t="s">
        <v>1091</v>
      </c>
      <c r="D276" s="28">
        <v>1430.7</v>
      </c>
      <c r="E276" s="30">
        <f>D276*0.85</f>
        <v>1216.095</v>
      </c>
      <c r="F276" s="30">
        <f>D276*0.8</f>
        <v>1144.5600000000002</v>
      </c>
      <c r="G276" s="17" t="s">
        <v>395</v>
      </c>
      <c r="H276" s="18">
        <v>6.0529999999999999</v>
      </c>
      <c r="I276" s="19">
        <v>13.4</v>
      </c>
      <c r="J276" s="20">
        <v>21.8</v>
      </c>
      <c r="K276" s="20">
        <v>35.5</v>
      </c>
      <c r="L276" s="15">
        <v>83026000</v>
      </c>
      <c r="M276" s="21">
        <v>3.9649999999999999</v>
      </c>
      <c r="N276" s="15"/>
      <c r="O276" s="44"/>
      <c r="P276" s="17" t="s">
        <v>8</v>
      </c>
      <c r="Q276" s="17" t="s">
        <v>63</v>
      </c>
      <c r="R276" s="17" t="s">
        <v>29</v>
      </c>
      <c r="S276" s="17" t="s">
        <v>44</v>
      </c>
      <c r="T276" s="17" t="s">
        <v>91</v>
      </c>
      <c r="U276" s="17" t="s">
        <v>55</v>
      </c>
      <c r="V276" s="17" t="s">
        <v>51</v>
      </c>
      <c r="W276" s="17" t="s">
        <v>65</v>
      </c>
      <c r="X276" s="17" t="s">
        <v>66</v>
      </c>
      <c r="Y276" s="17" t="s">
        <v>92</v>
      </c>
      <c r="Z276" s="17"/>
      <c r="AA276" s="1" t="str">
        <f>VLOOKUP(A276,'[1]FritsJurgens 2026.01 Standard'!$A:$B,2,0)</f>
        <v>ST.M+.70.D.R.BK</v>
      </c>
    </row>
    <row r="277" spans="1:27" x14ac:dyDescent="0.25">
      <c r="A277" s="57">
        <v>8720681610832</v>
      </c>
      <c r="B277" s="15" t="s">
        <v>195</v>
      </c>
      <c r="C277" s="50" t="s">
        <v>1092</v>
      </c>
      <c r="D277" s="28">
        <v>1409.9</v>
      </c>
      <c r="E277" s="30">
        <f>D277*0.85</f>
        <v>1198.415</v>
      </c>
      <c r="F277" s="30">
        <f>D277*0.8</f>
        <v>1127.92</v>
      </c>
      <c r="G277" s="17" t="s">
        <v>395</v>
      </c>
      <c r="H277" s="18">
        <v>6.056</v>
      </c>
      <c r="I277" s="19">
        <v>13.4</v>
      </c>
      <c r="J277" s="20">
        <v>21.8</v>
      </c>
      <c r="K277" s="20">
        <v>35.5</v>
      </c>
      <c r="L277" s="15">
        <v>83026000</v>
      </c>
      <c r="M277" s="21">
        <v>3.968</v>
      </c>
      <c r="N277" s="15"/>
      <c r="O277" s="44"/>
      <c r="P277" s="17" t="s">
        <v>8</v>
      </c>
      <c r="Q277" s="17" t="s">
        <v>63</v>
      </c>
      <c r="R277" s="17" t="s">
        <v>29</v>
      </c>
      <c r="S277" s="17" t="s">
        <v>44</v>
      </c>
      <c r="T277" s="17" t="s">
        <v>91</v>
      </c>
      <c r="U277" s="17" t="s">
        <v>56</v>
      </c>
      <c r="V277" s="17" t="s">
        <v>52</v>
      </c>
      <c r="W277" s="17" t="s">
        <v>65</v>
      </c>
      <c r="X277" s="17" t="s">
        <v>66</v>
      </c>
      <c r="Y277" s="17" t="s">
        <v>92</v>
      </c>
      <c r="Z277" s="17"/>
      <c r="AA277" s="1" t="str">
        <f>VLOOKUP(A277,'[1]FritsJurgens 2026.01 Standard'!$A:$B,2,0)</f>
        <v>ST.M+.70.D.R.SS</v>
      </c>
    </row>
    <row r="278" spans="1:27" x14ac:dyDescent="0.25">
      <c r="A278" s="57">
        <v>8720681618876</v>
      </c>
      <c r="B278" s="15" t="s">
        <v>196</v>
      </c>
      <c r="C278" s="50" t="s">
        <v>918</v>
      </c>
      <c r="D278" s="28">
        <v>1417.1</v>
      </c>
      <c r="E278" s="30">
        <f>D278*0.85</f>
        <v>1204.5349999999999</v>
      </c>
      <c r="F278" s="30">
        <f>D278*0.8</f>
        <v>1133.68</v>
      </c>
      <c r="G278" s="17" t="s">
        <v>395</v>
      </c>
      <c r="H278" s="18">
        <v>5.9880000000000004</v>
      </c>
      <c r="I278" s="19">
        <v>13.4</v>
      </c>
      <c r="J278" s="20">
        <v>21.8</v>
      </c>
      <c r="K278" s="20">
        <v>35.5</v>
      </c>
      <c r="L278" s="15">
        <v>83026000</v>
      </c>
      <c r="M278" s="21">
        <v>3.8940000000000001</v>
      </c>
      <c r="N278" s="15"/>
      <c r="O278" s="44"/>
      <c r="P278" s="17" t="s">
        <v>8</v>
      </c>
      <c r="Q278" s="17" t="s">
        <v>63</v>
      </c>
      <c r="R278" s="17" t="s">
        <v>29</v>
      </c>
      <c r="S278" s="17" t="s">
        <v>44</v>
      </c>
      <c r="T278" s="17" t="s">
        <v>91</v>
      </c>
      <c r="U278" s="17" t="s">
        <v>57</v>
      </c>
      <c r="V278" s="17" t="s">
        <v>51</v>
      </c>
      <c r="W278" s="17" t="s">
        <v>65</v>
      </c>
      <c r="X278" s="17" t="s">
        <v>66</v>
      </c>
      <c r="Y278" s="17" t="s">
        <v>92</v>
      </c>
      <c r="Z278" s="17"/>
      <c r="AA278" s="1" t="str">
        <f>VLOOKUP(A278,'[1]FritsJurgens 2026.01 Standard'!$A:$B,2,0)</f>
        <v>ST.M+.70.D.S.BK</v>
      </c>
    </row>
    <row r="279" spans="1:27" s="6" customFormat="1" x14ac:dyDescent="0.25">
      <c r="A279" s="58">
        <v>8720681610306</v>
      </c>
      <c r="B279" s="22" t="s">
        <v>197</v>
      </c>
      <c r="C279" s="51" t="s">
        <v>919</v>
      </c>
      <c r="D279" s="39">
        <v>1397.4</v>
      </c>
      <c r="E279" s="40">
        <f>D279*0.85</f>
        <v>1187.79</v>
      </c>
      <c r="F279" s="40">
        <f>D279*0.8</f>
        <v>1117.92</v>
      </c>
      <c r="G279" s="23" t="s">
        <v>395</v>
      </c>
      <c r="H279" s="24">
        <v>5.9880000000000004</v>
      </c>
      <c r="I279" s="25">
        <v>13.4</v>
      </c>
      <c r="J279" s="26">
        <v>21.8</v>
      </c>
      <c r="K279" s="26">
        <v>35.5</v>
      </c>
      <c r="L279" s="22">
        <v>83026000</v>
      </c>
      <c r="M279" s="27">
        <v>3.8940000000000001</v>
      </c>
      <c r="N279" s="22"/>
      <c r="O279" s="45"/>
      <c r="P279" s="23" t="s">
        <v>8</v>
      </c>
      <c r="Q279" s="23" t="s">
        <v>63</v>
      </c>
      <c r="R279" s="23" t="s">
        <v>29</v>
      </c>
      <c r="S279" s="23" t="s">
        <v>44</v>
      </c>
      <c r="T279" s="23" t="s">
        <v>91</v>
      </c>
      <c r="U279" s="23" t="s">
        <v>58</v>
      </c>
      <c r="V279" s="23" t="s">
        <v>52</v>
      </c>
      <c r="W279" s="23" t="s">
        <v>65</v>
      </c>
      <c r="X279" s="23" t="s">
        <v>66</v>
      </c>
      <c r="Y279" s="23" t="s">
        <v>92</v>
      </c>
      <c r="Z279" s="23"/>
      <c r="AA279" s="1" t="str">
        <f>VLOOKUP(A279,'[1]FritsJurgens 2026.01 Standard'!$A:$B,2,0)</f>
        <v>ST.M+.70.D.S.SS</v>
      </c>
    </row>
    <row r="280" spans="1:27" x14ac:dyDescent="0.25">
      <c r="A280" s="57">
        <v>8720681619163</v>
      </c>
      <c r="B280" s="15" t="s">
        <v>198</v>
      </c>
      <c r="C280" s="50" t="s">
        <v>563</v>
      </c>
      <c r="D280" s="28">
        <v>1397.4</v>
      </c>
      <c r="E280" s="30">
        <f>D280*0.85</f>
        <v>1187.79</v>
      </c>
      <c r="F280" s="30">
        <f>D280*0.8</f>
        <v>1117.92</v>
      </c>
      <c r="G280" s="17" t="s">
        <v>395</v>
      </c>
      <c r="H280" s="18">
        <v>5.9610000000000003</v>
      </c>
      <c r="I280" s="19">
        <v>13.4</v>
      </c>
      <c r="J280" s="20">
        <v>21.8</v>
      </c>
      <c r="K280" s="20">
        <v>35.5</v>
      </c>
      <c r="L280" s="15">
        <v>83026000</v>
      </c>
      <c r="M280" s="21">
        <v>3.8730000000000002</v>
      </c>
      <c r="N280" s="15"/>
      <c r="O280" s="44"/>
      <c r="P280" s="17" t="s">
        <v>8</v>
      </c>
      <c r="Q280" s="17" t="s">
        <v>63</v>
      </c>
      <c r="R280" s="17" t="s">
        <v>29</v>
      </c>
      <c r="S280" s="17" t="s">
        <v>44</v>
      </c>
      <c r="T280" s="17" t="s">
        <v>91</v>
      </c>
      <c r="U280" s="17" t="s">
        <v>60</v>
      </c>
      <c r="V280" s="17" t="s">
        <v>52</v>
      </c>
      <c r="W280" s="17" t="s">
        <v>65</v>
      </c>
      <c r="X280" s="17" t="s">
        <v>66</v>
      </c>
      <c r="Y280" s="17" t="s">
        <v>92</v>
      </c>
      <c r="Z280" s="17"/>
      <c r="AA280" s="1" t="str">
        <f>VLOOKUP(A280,'[1]FritsJurgens 2026.01 Standard'!$A:$B,2,0)</f>
        <v>ST.M+.70.D.FR.SS</v>
      </c>
    </row>
    <row r="281" spans="1:27" x14ac:dyDescent="0.25">
      <c r="A281" s="57">
        <v>8720681606828</v>
      </c>
      <c r="B281" s="15" t="s">
        <v>199</v>
      </c>
      <c r="C281" s="50" t="s">
        <v>920</v>
      </c>
      <c r="D281" s="28">
        <v>1397.4</v>
      </c>
      <c r="E281" s="30">
        <f>D281*0.85</f>
        <v>1187.79</v>
      </c>
      <c r="F281" s="30">
        <f>D281*0.8</f>
        <v>1117.92</v>
      </c>
      <c r="G281" s="17" t="s">
        <v>395</v>
      </c>
      <c r="H281" s="18">
        <v>5.9640000000000004</v>
      </c>
      <c r="I281" s="19">
        <v>13.4</v>
      </c>
      <c r="J281" s="20">
        <v>21.8</v>
      </c>
      <c r="K281" s="20">
        <v>35.5</v>
      </c>
      <c r="L281" s="15">
        <v>83026000</v>
      </c>
      <c r="M281" s="21">
        <v>3.8759999999999999</v>
      </c>
      <c r="N281" s="15"/>
      <c r="O281" s="44"/>
      <c r="P281" s="17" t="s">
        <v>8</v>
      </c>
      <c r="Q281" s="17" t="s">
        <v>63</v>
      </c>
      <c r="R281" s="17" t="s">
        <v>29</v>
      </c>
      <c r="S281" s="17" t="s">
        <v>44</v>
      </c>
      <c r="T281" s="17" t="s">
        <v>91</v>
      </c>
      <c r="U281" s="17" t="s">
        <v>61</v>
      </c>
      <c r="V281" s="17" t="s">
        <v>52</v>
      </c>
      <c r="W281" s="17" t="s">
        <v>65</v>
      </c>
      <c r="X281" s="17" t="s">
        <v>66</v>
      </c>
      <c r="Y281" s="17" t="s">
        <v>92</v>
      </c>
      <c r="Z281" s="17"/>
      <c r="AA281" s="1" t="str">
        <f>VLOOKUP(A281,'[1]FritsJurgens 2026.01 Standard'!$A:$B,2,0)</f>
        <v>ST.M+.70.D.FS.SS</v>
      </c>
    </row>
    <row r="282" spans="1:27" x14ac:dyDescent="0.25">
      <c r="A282" s="57">
        <v>8720681602332</v>
      </c>
      <c r="B282" s="15" t="s">
        <v>200</v>
      </c>
      <c r="C282" s="50" t="s">
        <v>1093</v>
      </c>
      <c r="D282" s="28">
        <v>1513.6</v>
      </c>
      <c r="E282" s="30">
        <f>D282*0.85</f>
        <v>1286.56</v>
      </c>
      <c r="F282" s="30">
        <f>D282*0.8</f>
        <v>1210.8799999999999</v>
      </c>
      <c r="G282" s="17" t="s">
        <v>395</v>
      </c>
      <c r="H282" s="18">
        <v>6.0529999999999999</v>
      </c>
      <c r="I282" s="19">
        <v>13.4</v>
      </c>
      <c r="J282" s="20">
        <v>21.8</v>
      </c>
      <c r="K282" s="20">
        <v>35.5</v>
      </c>
      <c r="L282" s="15">
        <v>83026000</v>
      </c>
      <c r="M282" s="21">
        <v>3.9649999999999999</v>
      </c>
      <c r="N282" s="15"/>
      <c r="O282" s="44"/>
      <c r="P282" s="17" t="s">
        <v>8</v>
      </c>
      <c r="Q282" s="17" t="s">
        <v>63</v>
      </c>
      <c r="R282" s="17" t="s">
        <v>31</v>
      </c>
      <c r="S282" s="17" t="s">
        <v>44</v>
      </c>
      <c r="T282" s="17" t="s">
        <v>91</v>
      </c>
      <c r="U282" s="17" t="s">
        <v>55</v>
      </c>
      <c r="V282" s="17" t="s">
        <v>51</v>
      </c>
      <c r="W282" s="17" t="s">
        <v>65</v>
      </c>
      <c r="X282" s="17" t="s">
        <v>66</v>
      </c>
      <c r="Y282" s="17" t="s">
        <v>92</v>
      </c>
      <c r="Z282" s="17"/>
      <c r="AA282" s="1" t="str">
        <f>VLOOKUP(A282,'[1]FritsJurgens 2026.01 Standard'!$A:$B,2,0)</f>
        <v>ST.M+.70.E.R.BK</v>
      </c>
    </row>
    <row r="283" spans="1:27" x14ac:dyDescent="0.25">
      <c r="A283" s="57">
        <v>8720681615653</v>
      </c>
      <c r="B283" s="15" t="s">
        <v>201</v>
      </c>
      <c r="C283" s="50" t="s">
        <v>1094</v>
      </c>
      <c r="D283" s="28">
        <v>1492.8</v>
      </c>
      <c r="E283" s="30">
        <f>D283*0.85</f>
        <v>1268.8799999999999</v>
      </c>
      <c r="F283" s="30">
        <f>D283*0.8</f>
        <v>1194.24</v>
      </c>
      <c r="G283" s="17" t="s">
        <v>395</v>
      </c>
      <c r="H283" s="18">
        <v>6.056</v>
      </c>
      <c r="I283" s="19">
        <v>13.4</v>
      </c>
      <c r="J283" s="20">
        <v>21.8</v>
      </c>
      <c r="K283" s="20">
        <v>35.5</v>
      </c>
      <c r="L283" s="15">
        <v>83026000</v>
      </c>
      <c r="M283" s="21">
        <v>3.968</v>
      </c>
      <c r="N283" s="15"/>
      <c r="O283" s="44"/>
      <c r="P283" s="17" t="s">
        <v>8</v>
      </c>
      <c r="Q283" s="17" t="s">
        <v>63</v>
      </c>
      <c r="R283" s="17" t="s">
        <v>31</v>
      </c>
      <c r="S283" s="17" t="s">
        <v>44</v>
      </c>
      <c r="T283" s="17" t="s">
        <v>91</v>
      </c>
      <c r="U283" s="17" t="s">
        <v>56</v>
      </c>
      <c r="V283" s="17" t="s">
        <v>52</v>
      </c>
      <c r="W283" s="17" t="s">
        <v>65</v>
      </c>
      <c r="X283" s="17" t="s">
        <v>66</v>
      </c>
      <c r="Y283" s="17" t="s">
        <v>92</v>
      </c>
      <c r="Z283" s="17"/>
      <c r="AA283" s="1" t="str">
        <f>VLOOKUP(A283,'[1]FritsJurgens 2026.01 Standard'!$A:$B,2,0)</f>
        <v>ST.M+.70.E.R.SS</v>
      </c>
    </row>
    <row r="284" spans="1:27" x14ac:dyDescent="0.25">
      <c r="A284" s="57">
        <v>8720681603483</v>
      </c>
      <c r="B284" s="15" t="s">
        <v>202</v>
      </c>
      <c r="C284" s="50" t="s">
        <v>921</v>
      </c>
      <c r="D284" s="28">
        <v>1500</v>
      </c>
      <c r="E284" s="30">
        <f>D284*0.85</f>
        <v>1275</v>
      </c>
      <c r="F284" s="30">
        <f>D284*0.8</f>
        <v>1200</v>
      </c>
      <c r="G284" s="17" t="s">
        <v>395</v>
      </c>
      <c r="H284" s="18">
        <v>5.9880000000000004</v>
      </c>
      <c r="I284" s="19">
        <v>13.4</v>
      </c>
      <c r="J284" s="20">
        <v>21.8</v>
      </c>
      <c r="K284" s="20">
        <v>35.5</v>
      </c>
      <c r="L284" s="15">
        <v>83026000</v>
      </c>
      <c r="M284" s="21">
        <v>3.8940000000000001</v>
      </c>
      <c r="N284" s="15"/>
      <c r="O284" s="44"/>
      <c r="P284" s="17" t="s">
        <v>8</v>
      </c>
      <c r="Q284" s="17" t="s">
        <v>63</v>
      </c>
      <c r="R284" s="17" t="s">
        <v>31</v>
      </c>
      <c r="S284" s="17" t="s">
        <v>44</v>
      </c>
      <c r="T284" s="17" t="s">
        <v>91</v>
      </c>
      <c r="U284" s="17" t="s">
        <v>57</v>
      </c>
      <c r="V284" s="17" t="s">
        <v>51</v>
      </c>
      <c r="W284" s="17" t="s">
        <v>65</v>
      </c>
      <c r="X284" s="17" t="s">
        <v>66</v>
      </c>
      <c r="Y284" s="17" t="s">
        <v>92</v>
      </c>
      <c r="Z284" s="17"/>
      <c r="AA284" s="1" t="str">
        <f>VLOOKUP(A284,'[1]FritsJurgens 2026.01 Standard'!$A:$B,2,0)</f>
        <v>ST.M+.70.E.S.BK</v>
      </c>
    </row>
    <row r="285" spans="1:27" s="6" customFormat="1" x14ac:dyDescent="0.25">
      <c r="A285" s="58">
        <v>8720681616162</v>
      </c>
      <c r="B285" s="22" t="s">
        <v>203</v>
      </c>
      <c r="C285" s="51" t="s">
        <v>922</v>
      </c>
      <c r="D285" s="39">
        <v>1480.3</v>
      </c>
      <c r="E285" s="40">
        <f>D285*0.85</f>
        <v>1258.2549999999999</v>
      </c>
      <c r="F285" s="40">
        <f>D285*0.8</f>
        <v>1184.24</v>
      </c>
      <c r="G285" s="23" t="s">
        <v>395</v>
      </c>
      <c r="H285" s="24">
        <v>5.9880000000000004</v>
      </c>
      <c r="I285" s="25">
        <v>13.4</v>
      </c>
      <c r="J285" s="26">
        <v>21.8</v>
      </c>
      <c r="K285" s="26">
        <v>35.5</v>
      </c>
      <c r="L285" s="22">
        <v>83026000</v>
      </c>
      <c r="M285" s="27">
        <v>3.8940000000000001</v>
      </c>
      <c r="N285" s="22"/>
      <c r="O285" s="45"/>
      <c r="P285" s="23" t="s">
        <v>8</v>
      </c>
      <c r="Q285" s="23" t="s">
        <v>63</v>
      </c>
      <c r="R285" s="23" t="s">
        <v>31</v>
      </c>
      <c r="S285" s="23" t="s">
        <v>44</v>
      </c>
      <c r="T285" s="23" t="s">
        <v>91</v>
      </c>
      <c r="U285" s="23" t="s">
        <v>58</v>
      </c>
      <c r="V285" s="23" t="s">
        <v>52</v>
      </c>
      <c r="W285" s="23" t="s">
        <v>65</v>
      </c>
      <c r="X285" s="23" t="s">
        <v>66</v>
      </c>
      <c r="Y285" s="23" t="s">
        <v>92</v>
      </c>
      <c r="Z285" s="23"/>
      <c r="AA285" s="1" t="str">
        <f>VLOOKUP(A285,'[1]FritsJurgens 2026.01 Standard'!$A:$B,2,0)</f>
        <v>ST.M+.70.E.S.SS</v>
      </c>
    </row>
    <row r="286" spans="1:27" x14ac:dyDescent="0.25">
      <c r="A286" s="57">
        <v>8720681606729</v>
      </c>
      <c r="B286" s="15" t="s">
        <v>204</v>
      </c>
      <c r="C286" s="50" t="s">
        <v>564</v>
      </c>
      <c r="D286" s="28">
        <v>1480.3</v>
      </c>
      <c r="E286" s="30">
        <f>D286*0.85</f>
        <v>1258.2549999999999</v>
      </c>
      <c r="F286" s="30">
        <f>D286*0.8</f>
        <v>1184.24</v>
      </c>
      <c r="G286" s="17" t="s">
        <v>395</v>
      </c>
      <c r="H286" s="18">
        <v>5.9610000000000003</v>
      </c>
      <c r="I286" s="19">
        <v>13.4</v>
      </c>
      <c r="J286" s="20">
        <v>21.8</v>
      </c>
      <c r="K286" s="20">
        <v>35.5</v>
      </c>
      <c r="L286" s="15">
        <v>83026000</v>
      </c>
      <c r="M286" s="21">
        <v>3.8730000000000002</v>
      </c>
      <c r="N286" s="15"/>
      <c r="O286" s="44"/>
      <c r="P286" s="17" t="s">
        <v>8</v>
      </c>
      <c r="Q286" s="17" t="s">
        <v>63</v>
      </c>
      <c r="R286" s="17" t="s">
        <v>31</v>
      </c>
      <c r="S286" s="17" t="s">
        <v>44</v>
      </c>
      <c r="T286" s="17" t="s">
        <v>91</v>
      </c>
      <c r="U286" s="17" t="s">
        <v>60</v>
      </c>
      <c r="V286" s="17" t="s">
        <v>52</v>
      </c>
      <c r="W286" s="17" t="s">
        <v>65</v>
      </c>
      <c r="X286" s="17" t="s">
        <v>66</v>
      </c>
      <c r="Y286" s="17" t="s">
        <v>92</v>
      </c>
      <c r="Z286" s="17"/>
      <c r="AA286" s="1" t="str">
        <f>VLOOKUP(A286,'[1]FritsJurgens 2026.01 Standard'!$A:$B,2,0)</f>
        <v>ST.M+.70.E.FR.SS</v>
      </c>
    </row>
    <row r="287" spans="1:27" x14ac:dyDescent="0.25">
      <c r="A287" s="57">
        <v>8720681602462</v>
      </c>
      <c r="B287" s="15" t="s">
        <v>205</v>
      </c>
      <c r="C287" s="50" t="s">
        <v>923</v>
      </c>
      <c r="D287" s="28">
        <v>1480.3</v>
      </c>
      <c r="E287" s="30">
        <f>D287*0.85</f>
        <v>1258.2549999999999</v>
      </c>
      <c r="F287" s="30">
        <f>D287*0.8</f>
        <v>1184.24</v>
      </c>
      <c r="G287" s="17" t="s">
        <v>395</v>
      </c>
      <c r="H287" s="18">
        <v>5.9640000000000004</v>
      </c>
      <c r="I287" s="19">
        <v>13.4</v>
      </c>
      <c r="J287" s="20">
        <v>21.8</v>
      </c>
      <c r="K287" s="20">
        <v>35.5</v>
      </c>
      <c r="L287" s="15">
        <v>83026000</v>
      </c>
      <c r="M287" s="21">
        <v>3.8759999999999999</v>
      </c>
      <c r="N287" s="15"/>
      <c r="O287" s="44"/>
      <c r="P287" s="17" t="s">
        <v>8</v>
      </c>
      <c r="Q287" s="17" t="s">
        <v>63</v>
      </c>
      <c r="R287" s="17" t="s">
        <v>31</v>
      </c>
      <c r="S287" s="17" t="s">
        <v>44</v>
      </c>
      <c r="T287" s="17" t="s">
        <v>91</v>
      </c>
      <c r="U287" s="17" t="s">
        <v>61</v>
      </c>
      <c r="V287" s="17" t="s">
        <v>52</v>
      </c>
      <c r="W287" s="17" t="s">
        <v>65</v>
      </c>
      <c r="X287" s="17" t="s">
        <v>66</v>
      </c>
      <c r="Y287" s="17" t="s">
        <v>92</v>
      </c>
      <c r="Z287" s="17"/>
      <c r="AA287" s="1" t="str">
        <f>VLOOKUP(A287,'[1]FritsJurgens 2026.01 Standard'!$A:$B,2,0)</f>
        <v>ST.M+.70.E.FS.SS</v>
      </c>
    </row>
    <row r="288" spans="1:27" x14ac:dyDescent="0.25">
      <c r="A288" s="57">
        <v>8720681600925</v>
      </c>
      <c r="B288" s="15" t="s">
        <v>206</v>
      </c>
      <c r="C288" s="50" t="s">
        <v>1095</v>
      </c>
      <c r="D288" s="28">
        <v>1803.1</v>
      </c>
      <c r="E288" s="30">
        <f>D288*0.85</f>
        <v>1532.635</v>
      </c>
      <c r="F288" s="30">
        <f>D288*0.8</f>
        <v>1442.48</v>
      </c>
      <c r="G288" s="17" t="s">
        <v>395</v>
      </c>
      <c r="H288" s="18">
        <v>7.2439999999999998</v>
      </c>
      <c r="I288" s="19">
        <v>13.4</v>
      </c>
      <c r="J288" s="20">
        <v>21.8</v>
      </c>
      <c r="K288" s="20">
        <v>35.5</v>
      </c>
      <c r="L288" s="15">
        <v>83026000</v>
      </c>
      <c r="M288" s="21">
        <v>5.2679999999999998</v>
      </c>
      <c r="N288" s="15"/>
      <c r="O288" s="44"/>
      <c r="P288" s="17" t="s">
        <v>8</v>
      </c>
      <c r="Q288" s="17" t="s">
        <v>63</v>
      </c>
      <c r="R288" s="17" t="s">
        <v>33</v>
      </c>
      <c r="S288" s="17" t="s">
        <v>44</v>
      </c>
      <c r="T288" s="17" t="s">
        <v>91</v>
      </c>
      <c r="U288" s="17" t="s">
        <v>55</v>
      </c>
      <c r="V288" s="17" t="s">
        <v>51</v>
      </c>
      <c r="W288" s="17" t="s">
        <v>65</v>
      </c>
      <c r="X288" s="17" t="s">
        <v>66</v>
      </c>
      <c r="Y288" s="17" t="s">
        <v>92</v>
      </c>
      <c r="Z288" s="17"/>
      <c r="AA288" s="1" t="str">
        <f>VLOOKUP(A288,'[1]FritsJurgens 2026.01 Standard'!$A:$B,2,0)</f>
        <v>ST.M+.70.F.R.BK</v>
      </c>
    </row>
    <row r="289" spans="1:27" x14ac:dyDescent="0.25">
      <c r="A289" s="57">
        <v>8720681611884</v>
      </c>
      <c r="B289" s="15" t="s">
        <v>207</v>
      </c>
      <c r="C289" s="50" t="s">
        <v>1096</v>
      </c>
      <c r="D289" s="28">
        <v>1782.3</v>
      </c>
      <c r="E289" s="30">
        <f>D289*0.85</f>
        <v>1514.9549999999999</v>
      </c>
      <c r="F289" s="30">
        <f>D289*0.8</f>
        <v>1425.8400000000001</v>
      </c>
      <c r="G289" s="17" t="s">
        <v>395</v>
      </c>
      <c r="H289" s="18">
        <v>7.2469999999999999</v>
      </c>
      <c r="I289" s="19">
        <v>13.4</v>
      </c>
      <c r="J289" s="20">
        <v>21.8</v>
      </c>
      <c r="K289" s="20">
        <v>35.5</v>
      </c>
      <c r="L289" s="15">
        <v>83026000</v>
      </c>
      <c r="M289" s="21">
        <v>5.2709999999999999</v>
      </c>
      <c r="N289" s="15"/>
      <c r="O289" s="44"/>
      <c r="P289" s="17" t="s">
        <v>8</v>
      </c>
      <c r="Q289" s="17" t="s">
        <v>63</v>
      </c>
      <c r="R289" s="17" t="s">
        <v>33</v>
      </c>
      <c r="S289" s="17" t="s">
        <v>44</v>
      </c>
      <c r="T289" s="17" t="s">
        <v>91</v>
      </c>
      <c r="U289" s="17" t="s">
        <v>56</v>
      </c>
      <c r="V289" s="17" t="s">
        <v>52</v>
      </c>
      <c r="W289" s="17" t="s">
        <v>65</v>
      </c>
      <c r="X289" s="17" t="s">
        <v>66</v>
      </c>
      <c r="Y289" s="17" t="s">
        <v>92</v>
      </c>
      <c r="Z289" s="17"/>
      <c r="AA289" s="1" t="str">
        <f>VLOOKUP(A289,'[1]FritsJurgens 2026.01 Standard'!$A:$B,2,0)</f>
        <v>ST.M+.70.F.R.SS</v>
      </c>
    </row>
    <row r="290" spans="1:27" x14ac:dyDescent="0.25">
      <c r="A290" s="57">
        <v>8720681608945</v>
      </c>
      <c r="B290" s="15" t="s">
        <v>208</v>
      </c>
      <c r="C290" s="50" t="s">
        <v>924</v>
      </c>
      <c r="D290" s="28">
        <v>1789.5</v>
      </c>
      <c r="E290" s="30">
        <f>D290*0.85</f>
        <v>1521.075</v>
      </c>
      <c r="F290" s="30">
        <f>D290*0.8</f>
        <v>1431.6000000000001</v>
      </c>
      <c r="G290" s="17" t="s">
        <v>395</v>
      </c>
      <c r="H290" s="18">
        <v>7.1790000000000003</v>
      </c>
      <c r="I290" s="19">
        <v>13.4</v>
      </c>
      <c r="J290" s="20">
        <v>21.8</v>
      </c>
      <c r="K290" s="20">
        <v>35.5</v>
      </c>
      <c r="L290" s="15">
        <v>83026000</v>
      </c>
      <c r="M290" s="21">
        <v>5.1970000000000001</v>
      </c>
      <c r="N290" s="15"/>
      <c r="O290" s="44"/>
      <c r="P290" s="17" t="s">
        <v>8</v>
      </c>
      <c r="Q290" s="17" t="s">
        <v>63</v>
      </c>
      <c r="R290" s="17" t="s">
        <v>33</v>
      </c>
      <c r="S290" s="17" t="s">
        <v>44</v>
      </c>
      <c r="T290" s="17" t="s">
        <v>91</v>
      </c>
      <c r="U290" s="17" t="s">
        <v>57</v>
      </c>
      <c r="V290" s="17" t="s">
        <v>51</v>
      </c>
      <c r="W290" s="17" t="s">
        <v>65</v>
      </c>
      <c r="X290" s="17" t="s">
        <v>66</v>
      </c>
      <c r="Y290" s="17" t="s">
        <v>92</v>
      </c>
      <c r="Z290" s="17"/>
      <c r="AA290" s="1" t="str">
        <f>VLOOKUP(A290,'[1]FritsJurgens 2026.01 Standard'!$A:$B,2,0)</f>
        <v>ST.M+.70.F.S.BK</v>
      </c>
    </row>
    <row r="291" spans="1:27" s="6" customFormat="1" x14ac:dyDescent="0.25">
      <c r="A291" s="58">
        <v>8720681614748</v>
      </c>
      <c r="B291" s="22" t="s">
        <v>209</v>
      </c>
      <c r="C291" s="51" t="s">
        <v>925</v>
      </c>
      <c r="D291" s="39">
        <v>1769.8</v>
      </c>
      <c r="E291" s="40">
        <f>D291*0.85</f>
        <v>1504.33</v>
      </c>
      <c r="F291" s="40">
        <f>D291*0.8</f>
        <v>1415.8400000000001</v>
      </c>
      <c r="G291" s="23" t="s">
        <v>395</v>
      </c>
      <c r="H291" s="24">
        <v>7.1790000000000003</v>
      </c>
      <c r="I291" s="25">
        <v>13.4</v>
      </c>
      <c r="J291" s="26">
        <v>21.8</v>
      </c>
      <c r="K291" s="26">
        <v>35.5</v>
      </c>
      <c r="L291" s="22">
        <v>83026000</v>
      </c>
      <c r="M291" s="27">
        <v>5.1970000000000001</v>
      </c>
      <c r="N291" s="22"/>
      <c r="O291" s="45"/>
      <c r="P291" s="23" t="s">
        <v>8</v>
      </c>
      <c r="Q291" s="23" t="s">
        <v>63</v>
      </c>
      <c r="R291" s="23" t="s">
        <v>33</v>
      </c>
      <c r="S291" s="23" t="s">
        <v>44</v>
      </c>
      <c r="T291" s="23" t="s">
        <v>91</v>
      </c>
      <c r="U291" s="23" t="s">
        <v>58</v>
      </c>
      <c r="V291" s="23" t="s">
        <v>52</v>
      </c>
      <c r="W291" s="23" t="s">
        <v>65</v>
      </c>
      <c r="X291" s="23" t="s">
        <v>66</v>
      </c>
      <c r="Y291" s="23" t="s">
        <v>92</v>
      </c>
      <c r="Z291" s="23"/>
      <c r="AA291" s="1" t="str">
        <f>VLOOKUP(A291,'[1]FritsJurgens 2026.01 Standard'!$A:$B,2,0)</f>
        <v>ST.M+.70.F.S.SS</v>
      </c>
    </row>
    <row r="292" spans="1:27" x14ac:dyDescent="0.25">
      <c r="A292" s="57">
        <v>8720681616223</v>
      </c>
      <c r="B292" s="15" t="s">
        <v>210</v>
      </c>
      <c r="C292" s="50" t="s">
        <v>565</v>
      </c>
      <c r="D292" s="28">
        <v>1769.8</v>
      </c>
      <c r="E292" s="30">
        <f>D292*0.85</f>
        <v>1504.33</v>
      </c>
      <c r="F292" s="30">
        <f>D292*0.8</f>
        <v>1415.8400000000001</v>
      </c>
      <c r="G292" s="17" t="s">
        <v>395</v>
      </c>
      <c r="H292" s="18">
        <v>7.1520000000000001</v>
      </c>
      <c r="I292" s="19">
        <v>13.4</v>
      </c>
      <c r="J292" s="20">
        <v>21.8</v>
      </c>
      <c r="K292" s="20">
        <v>35.5</v>
      </c>
      <c r="L292" s="15">
        <v>83026000</v>
      </c>
      <c r="M292" s="21">
        <v>5.1760000000000002</v>
      </c>
      <c r="N292" s="15"/>
      <c r="O292" s="44"/>
      <c r="P292" s="17" t="s">
        <v>8</v>
      </c>
      <c r="Q292" s="17" t="s">
        <v>63</v>
      </c>
      <c r="R292" s="17" t="s">
        <v>33</v>
      </c>
      <c r="S292" s="17" t="s">
        <v>44</v>
      </c>
      <c r="T292" s="17" t="s">
        <v>91</v>
      </c>
      <c r="U292" s="17" t="s">
        <v>60</v>
      </c>
      <c r="V292" s="17" t="s">
        <v>52</v>
      </c>
      <c r="W292" s="17" t="s">
        <v>65</v>
      </c>
      <c r="X292" s="17" t="s">
        <v>66</v>
      </c>
      <c r="Y292" s="17" t="s">
        <v>92</v>
      </c>
      <c r="Z292" s="17"/>
      <c r="AA292" s="1" t="str">
        <f>VLOOKUP(A292,'[1]FritsJurgens 2026.01 Standard'!$A:$B,2,0)</f>
        <v>ST.M+.70.F.FR.SS</v>
      </c>
    </row>
    <row r="293" spans="1:27" x14ac:dyDescent="0.25">
      <c r="A293" s="57">
        <v>8720681608808</v>
      </c>
      <c r="B293" s="15" t="s">
        <v>211</v>
      </c>
      <c r="C293" s="50" t="s">
        <v>926</v>
      </c>
      <c r="D293" s="28">
        <v>1769.8</v>
      </c>
      <c r="E293" s="30">
        <f>D293*0.85</f>
        <v>1504.33</v>
      </c>
      <c r="F293" s="30">
        <f>D293*0.8</f>
        <v>1415.8400000000001</v>
      </c>
      <c r="G293" s="17" t="s">
        <v>395</v>
      </c>
      <c r="H293" s="18">
        <v>7.1550000000000002</v>
      </c>
      <c r="I293" s="19">
        <v>13.4</v>
      </c>
      <c r="J293" s="20">
        <v>21.8</v>
      </c>
      <c r="K293" s="20">
        <v>35.5</v>
      </c>
      <c r="L293" s="15">
        <v>83026000</v>
      </c>
      <c r="M293" s="21">
        <v>5.1790000000000003</v>
      </c>
      <c r="N293" s="15"/>
      <c r="O293" s="44"/>
      <c r="P293" s="17" t="s">
        <v>8</v>
      </c>
      <c r="Q293" s="17" t="s">
        <v>63</v>
      </c>
      <c r="R293" s="17" t="s">
        <v>33</v>
      </c>
      <c r="S293" s="17" t="s">
        <v>44</v>
      </c>
      <c r="T293" s="17" t="s">
        <v>91</v>
      </c>
      <c r="U293" s="17" t="s">
        <v>61</v>
      </c>
      <c r="V293" s="17" t="s">
        <v>52</v>
      </c>
      <c r="W293" s="17" t="s">
        <v>65</v>
      </c>
      <c r="X293" s="17" t="s">
        <v>66</v>
      </c>
      <c r="Y293" s="17" t="s">
        <v>92</v>
      </c>
      <c r="Z293" s="17"/>
      <c r="AA293" s="1" t="str">
        <f>VLOOKUP(A293,'[1]FritsJurgens 2026.01 Standard'!$A:$B,2,0)</f>
        <v>ST.M+.70.F.FS.SS</v>
      </c>
    </row>
    <row r="294" spans="1:27" x14ac:dyDescent="0.25">
      <c r="A294" s="57">
        <v>8720681607221</v>
      </c>
      <c r="B294" s="15" t="s">
        <v>212</v>
      </c>
      <c r="C294" s="50" t="s">
        <v>1097</v>
      </c>
      <c r="D294" s="28">
        <v>1960.2</v>
      </c>
      <c r="E294" s="30">
        <f>D294*0.85</f>
        <v>1666.17</v>
      </c>
      <c r="F294" s="30">
        <f>D294*0.8</f>
        <v>1568.16</v>
      </c>
      <c r="G294" s="17" t="s">
        <v>395</v>
      </c>
      <c r="H294" s="18">
        <v>7.2439999999999998</v>
      </c>
      <c r="I294" s="19">
        <v>13.4</v>
      </c>
      <c r="J294" s="20">
        <v>21.8</v>
      </c>
      <c r="K294" s="20">
        <v>35.5</v>
      </c>
      <c r="L294" s="15">
        <v>83026000</v>
      </c>
      <c r="M294" s="21">
        <v>5.2679999999999998</v>
      </c>
      <c r="N294" s="15"/>
      <c r="O294" s="44"/>
      <c r="P294" s="17" t="s">
        <v>8</v>
      </c>
      <c r="Q294" s="17" t="s">
        <v>63</v>
      </c>
      <c r="R294" s="17" t="s">
        <v>35</v>
      </c>
      <c r="S294" s="17" t="s">
        <v>44</v>
      </c>
      <c r="T294" s="17" t="s">
        <v>91</v>
      </c>
      <c r="U294" s="17" t="s">
        <v>55</v>
      </c>
      <c r="V294" s="17" t="s">
        <v>51</v>
      </c>
      <c r="W294" s="17" t="s">
        <v>65</v>
      </c>
      <c r="X294" s="17" t="s">
        <v>66</v>
      </c>
      <c r="Y294" s="17" t="s">
        <v>92</v>
      </c>
      <c r="Z294" s="17"/>
      <c r="AA294" s="1" t="str">
        <f>VLOOKUP(A294,'[1]FritsJurgens 2026.01 Standard'!$A:$B,2,0)</f>
        <v>ST.M+.70.G.R.BK</v>
      </c>
    </row>
    <row r="295" spans="1:27" x14ac:dyDescent="0.25">
      <c r="A295" s="57">
        <v>8720681602417</v>
      </c>
      <c r="B295" s="15" t="s">
        <v>213</v>
      </c>
      <c r="C295" s="50" t="s">
        <v>1098</v>
      </c>
      <c r="D295" s="28">
        <v>1939.4</v>
      </c>
      <c r="E295" s="30">
        <f>D295*0.85</f>
        <v>1648.49</v>
      </c>
      <c r="F295" s="30">
        <f>D295*0.8</f>
        <v>1551.5200000000002</v>
      </c>
      <c r="G295" s="17" t="s">
        <v>395</v>
      </c>
      <c r="H295" s="18">
        <v>7.2469999999999999</v>
      </c>
      <c r="I295" s="19">
        <v>13.4</v>
      </c>
      <c r="J295" s="20">
        <v>21.8</v>
      </c>
      <c r="K295" s="20">
        <v>35.5</v>
      </c>
      <c r="L295" s="15">
        <v>83026000</v>
      </c>
      <c r="M295" s="21">
        <v>5.2709999999999999</v>
      </c>
      <c r="N295" s="15"/>
      <c r="O295" s="44"/>
      <c r="P295" s="17" t="s">
        <v>8</v>
      </c>
      <c r="Q295" s="17" t="s">
        <v>63</v>
      </c>
      <c r="R295" s="17" t="s">
        <v>35</v>
      </c>
      <c r="S295" s="17" t="s">
        <v>44</v>
      </c>
      <c r="T295" s="17" t="s">
        <v>91</v>
      </c>
      <c r="U295" s="17" t="s">
        <v>56</v>
      </c>
      <c r="V295" s="17" t="s">
        <v>52</v>
      </c>
      <c r="W295" s="17" t="s">
        <v>65</v>
      </c>
      <c r="X295" s="17" t="s">
        <v>66</v>
      </c>
      <c r="Y295" s="17" t="s">
        <v>92</v>
      </c>
      <c r="Z295" s="17"/>
      <c r="AA295" s="1" t="str">
        <f>VLOOKUP(A295,'[1]FritsJurgens 2026.01 Standard'!$A:$B,2,0)</f>
        <v>ST.M+.70.G.R.SS</v>
      </c>
    </row>
    <row r="296" spans="1:27" x14ac:dyDescent="0.25">
      <c r="A296" s="57">
        <v>8720681616643</v>
      </c>
      <c r="B296" s="15" t="s">
        <v>214</v>
      </c>
      <c r="C296" s="50" t="s">
        <v>927</v>
      </c>
      <c r="D296" s="28">
        <v>1946.6</v>
      </c>
      <c r="E296" s="30">
        <f>D296*0.85</f>
        <v>1654.61</v>
      </c>
      <c r="F296" s="30">
        <f>D296*0.8</f>
        <v>1557.28</v>
      </c>
      <c r="G296" s="17" t="s">
        <v>395</v>
      </c>
      <c r="H296" s="18">
        <v>7.1790000000000003</v>
      </c>
      <c r="I296" s="19">
        <v>13.4</v>
      </c>
      <c r="J296" s="20">
        <v>21.8</v>
      </c>
      <c r="K296" s="20">
        <v>35.5</v>
      </c>
      <c r="L296" s="15">
        <v>83026000</v>
      </c>
      <c r="M296" s="21">
        <v>5.1970000000000001</v>
      </c>
      <c r="N296" s="15"/>
      <c r="O296" s="44"/>
      <c r="P296" s="17" t="s">
        <v>8</v>
      </c>
      <c r="Q296" s="17" t="s">
        <v>63</v>
      </c>
      <c r="R296" s="17" t="s">
        <v>35</v>
      </c>
      <c r="S296" s="17" t="s">
        <v>44</v>
      </c>
      <c r="T296" s="17" t="s">
        <v>91</v>
      </c>
      <c r="U296" s="17" t="s">
        <v>57</v>
      </c>
      <c r="V296" s="17" t="s">
        <v>51</v>
      </c>
      <c r="W296" s="17" t="s">
        <v>65</v>
      </c>
      <c r="X296" s="17" t="s">
        <v>66</v>
      </c>
      <c r="Y296" s="17" t="s">
        <v>92</v>
      </c>
      <c r="Z296" s="17"/>
      <c r="AA296" s="1" t="str">
        <f>VLOOKUP(A296,'[1]FritsJurgens 2026.01 Standard'!$A:$B,2,0)</f>
        <v>ST.M+.70.G.S.BK</v>
      </c>
    </row>
    <row r="297" spans="1:27" s="6" customFormat="1" x14ac:dyDescent="0.25">
      <c r="A297" s="58">
        <v>8720681615226</v>
      </c>
      <c r="B297" s="22" t="s">
        <v>215</v>
      </c>
      <c r="C297" s="51" t="s">
        <v>928</v>
      </c>
      <c r="D297" s="39">
        <v>1926.9</v>
      </c>
      <c r="E297" s="40">
        <f>D297*0.85</f>
        <v>1637.865</v>
      </c>
      <c r="F297" s="40">
        <f>D297*0.8</f>
        <v>1541.5200000000002</v>
      </c>
      <c r="G297" s="23" t="s">
        <v>395</v>
      </c>
      <c r="H297" s="24">
        <v>7.1790000000000003</v>
      </c>
      <c r="I297" s="25">
        <v>13.4</v>
      </c>
      <c r="J297" s="26">
        <v>21.8</v>
      </c>
      <c r="K297" s="26">
        <v>35.5</v>
      </c>
      <c r="L297" s="22">
        <v>83026000</v>
      </c>
      <c r="M297" s="27">
        <v>5.1970000000000001</v>
      </c>
      <c r="N297" s="22"/>
      <c r="O297" s="45"/>
      <c r="P297" s="23" t="s">
        <v>8</v>
      </c>
      <c r="Q297" s="23" t="s">
        <v>63</v>
      </c>
      <c r="R297" s="23" t="s">
        <v>35</v>
      </c>
      <c r="S297" s="23" t="s">
        <v>44</v>
      </c>
      <c r="T297" s="23" t="s">
        <v>91</v>
      </c>
      <c r="U297" s="23" t="s">
        <v>58</v>
      </c>
      <c r="V297" s="23" t="s">
        <v>52</v>
      </c>
      <c r="W297" s="23" t="s">
        <v>65</v>
      </c>
      <c r="X297" s="23" t="s">
        <v>66</v>
      </c>
      <c r="Y297" s="23" t="s">
        <v>92</v>
      </c>
      <c r="Z297" s="23"/>
      <c r="AA297" s="1" t="str">
        <f>VLOOKUP(A297,'[1]FritsJurgens 2026.01 Standard'!$A:$B,2,0)</f>
        <v>ST.M+.70.G.S.SS</v>
      </c>
    </row>
    <row r="298" spans="1:27" x14ac:dyDescent="0.25">
      <c r="A298" s="57">
        <v>8720681611433</v>
      </c>
      <c r="B298" s="15" t="s">
        <v>216</v>
      </c>
      <c r="C298" s="50" t="s">
        <v>566</v>
      </c>
      <c r="D298" s="28">
        <v>1926.9</v>
      </c>
      <c r="E298" s="30">
        <f>D298*0.85</f>
        <v>1637.865</v>
      </c>
      <c r="F298" s="30">
        <f>D298*0.8</f>
        <v>1541.5200000000002</v>
      </c>
      <c r="G298" s="17" t="s">
        <v>395</v>
      </c>
      <c r="H298" s="18">
        <v>7.1520000000000001</v>
      </c>
      <c r="I298" s="19">
        <v>13.4</v>
      </c>
      <c r="J298" s="20">
        <v>21.8</v>
      </c>
      <c r="K298" s="20">
        <v>35.5</v>
      </c>
      <c r="L298" s="15">
        <v>83026000</v>
      </c>
      <c r="M298" s="21">
        <v>5.1760000000000002</v>
      </c>
      <c r="N298" s="15"/>
      <c r="O298" s="44"/>
      <c r="P298" s="17" t="s">
        <v>8</v>
      </c>
      <c r="Q298" s="17" t="s">
        <v>63</v>
      </c>
      <c r="R298" s="17" t="s">
        <v>35</v>
      </c>
      <c r="S298" s="17" t="s">
        <v>44</v>
      </c>
      <c r="T298" s="17" t="s">
        <v>91</v>
      </c>
      <c r="U298" s="17" t="s">
        <v>60</v>
      </c>
      <c r="V298" s="17" t="s">
        <v>52</v>
      </c>
      <c r="W298" s="17" t="s">
        <v>65</v>
      </c>
      <c r="X298" s="17" t="s">
        <v>66</v>
      </c>
      <c r="Y298" s="17" t="s">
        <v>92</v>
      </c>
      <c r="Z298" s="17"/>
      <c r="AA298" s="1" t="str">
        <f>VLOOKUP(A298,'[1]FritsJurgens 2026.01 Standard'!$A:$B,2,0)</f>
        <v>ST.M+.70.G.FR.SS</v>
      </c>
    </row>
    <row r="299" spans="1:27" x14ac:dyDescent="0.25">
      <c r="A299" s="57">
        <v>8720681601588</v>
      </c>
      <c r="B299" s="15" t="s">
        <v>217</v>
      </c>
      <c r="C299" s="50" t="s">
        <v>929</v>
      </c>
      <c r="D299" s="28">
        <v>1926.9</v>
      </c>
      <c r="E299" s="30">
        <f>D299*0.85</f>
        <v>1637.865</v>
      </c>
      <c r="F299" s="30">
        <f>D299*0.8</f>
        <v>1541.5200000000002</v>
      </c>
      <c r="G299" s="17" t="s">
        <v>395</v>
      </c>
      <c r="H299" s="18">
        <v>7.1550000000000002</v>
      </c>
      <c r="I299" s="19">
        <v>13.4</v>
      </c>
      <c r="J299" s="20">
        <v>21.8</v>
      </c>
      <c r="K299" s="20">
        <v>35.5</v>
      </c>
      <c r="L299" s="15">
        <v>83026000</v>
      </c>
      <c r="M299" s="21">
        <v>5.1790000000000003</v>
      </c>
      <c r="N299" s="15"/>
      <c r="O299" s="44"/>
      <c r="P299" s="17" t="s">
        <v>8</v>
      </c>
      <c r="Q299" s="17" t="s">
        <v>63</v>
      </c>
      <c r="R299" s="17" t="s">
        <v>35</v>
      </c>
      <c r="S299" s="17" t="s">
        <v>44</v>
      </c>
      <c r="T299" s="17" t="s">
        <v>91</v>
      </c>
      <c r="U299" s="17" t="s">
        <v>61</v>
      </c>
      <c r="V299" s="17" t="s">
        <v>52</v>
      </c>
      <c r="W299" s="17" t="s">
        <v>65</v>
      </c>
      <c r="X299" s="17" t="s">
        <v>66</v>
      </c>
      <c r="Y299" s="17" t="s">
        <v>92</v>
      </c>
      <c r="Z299" s="17"/>
      <c r="AA299" s="1" t="str">
        <f>VLOOKUP(A299,'[1]FritsJurgens 2026.01 Standard'!$A:$B,2,0)</f>
        <v>ST.M+.70.G.FS.SS</v>
      </c>
    </row>
    <row r="300" spans="1:27" x14ac:dyDescent="0.25">
      <c r="A300" s="57">
        <v>8720681614120</v>
      </c>
      <c r="B300" s="15" t="s">
        <v>656</v>
      </c>
      <c r="C300" s="50" t="s">
        <v>695</v>
      </c>
      <c r="D300" s="28">
        <v>1135.8</v>
      </c>
      <c r="E300" s="30">
        <f>D300*0.85</f>
        <v>965.43</v>
      </c>
      <c r="F300" s="30">
        <f>D300*0.8</f>
        <v>908.64</v>
      </c>
      <c r="G300" s="17" t="s">
        <v>395</v>
      </c>
      <c r="H300" s="18">
        <v>5.9649999999999999</v>
      </c>
      <c r="I300" s="19">
        <v>13.4</v>
      </c>
      <c r="J300" s="20">
        <v>21.8</v>
      </c>
      <c r="K300" s="20">
        <v>35</v>
      </c>
      <c r="L300" s="62">
        <v>83026000</v>
      </c>
      <c r="M300" s="21">
        <v>4.3490000000000002</v>
      </c>
      <c r="N300" s="15"/>
      <c r="O300" s="44"/>
      <c r="P300" s="17"/>
      <c r="Q300" s="17" t="s">
        <v>63</v>
      </c>
      <c r="R300" s="17" t="s">
        <v>603</v>
      </c>
      <c r="S300" s="17" t="s">
        <v>45</v>
      </c>
      <c r="T300" s="17" t="s">
        <v>91</v>
      </c>
      <c r="U300" s="17" t="s">
        <v>55</v>
      </c>
      <c r="V300" s="17" t="s">
        <v>50</v>
      </c>
      <c r="W300" s="17" t="s">
        <v>65</v>
      </c>
      <c r="X300" s="17" t="s">
        <v>66</v>
      </c>
      <c r="Y300" s="17" t="s">
        <v>674</v>
      </c>
      <c r="AA300" s="1" t="str">
        <f>VLOOKUP(A300,'[1]FritsJurgens 2026.01 Standard'!$A:$B,2,0)</f>
        <v>ST.M+.TP-R.AA.R.BK</v>
      </c>
    </row>
    <row r="301" spans="1:27" x14ac:dyDescent="0.25">
      <c r="A301" s="57">
        <v>8720681616209</v>
      </c>
      <c r="B301" s="15" t="s">
        <v>657</v>
      </c>
      <c r="C301" s="50" t="s">
        <v>686</v>
      </c>
      <c r="D301" s="28">
        <v>1135.8</v>
      </c>
      <c r="E301" s="30">
        <f>D301*0.85</f>
        <v>965.43</v>
      </c>
      <c r="F301" s="30">
        <f>D301*0.8</f>
        <v>908.64</v>
      </c>
      <c r="G301" s="17" t="s">
        <v>395</v>
      </c>
      <c r="H301" s="18">
        <v>5.9649999999999999</v>
      </c>
      <c r="I301" s="19">
        <v>13.4</v>
      </c>
      <c r="J301" s="20">
        <v>21.8</v>
      </c>
      <c r="K301" s="20">
        <v>35</v>
      </c>
      <c r="L301" s="62">
        <v>83026000</v>
      </c>
      <c r="M301" s="21">
        <v>4.3490000000000002</v>
      </c>
      <c r="N301" s="15"/>
      <c r="O301" s="44"/>
      <c r="P301" s="17"/>
      <c r="Q301" s="17" t="s">
        <v>63</v>
      </c>
      <c r="R301" s="17" t="s">
        <v>603</v>
      </c>
      <c r="S301" s="17" t="s">
        <v>47</v>
      </c>
      <c r="T301" s="17" t="s">
        <v>91</v>
      </c>
      <c r="U301" s="17" t="s">
        <v>55</v>
      </c>
      <c r="V301" s="17" t="s">
        <v>50</v>
      </c>
      <c r="W301" s="17" t="s">
        <v>65</v>
      </c>
      <c r="X301" s="17" t="s">
        <v>66</v>
      </c>
      <c r="Y301" s="17" t="s">
        <v>674</v>
      </c>
      <c r="AA301" s="1" t="str">
        <f>VLOOKUP(A301,'[1]FritsJurgens 2026.01 Standard'!$A:$B,2,0)</f>
        <v>ST.M+.TP-R.AA.R.BK-WT</v>
      </c>
    </row>
    <row r="302" spans="1:27" x14ac:dyDescent="0.25">
      <c r="A302" s="57">
        <v>8720681616261</v>
      </c>
      <c r="B302" s="15" t="s">
        <v>658</v>
      </c>
      <c r="C302" s="50" t="s">
        <v>678</v>
      </c>
      <c r="D302" s="28">
        <v>1122.2</v>
      </c>
      <c r="E302" s="30">
        <f>D302*0.85</f>
        <v>953.87</v>
      </c>
      <c r="F302" s="30">
        <f>D302*0.8</f>
        <v>897.7600000000001</v>
      </c>
      <c r="G302" s="17" t="s">
        <v>395</v>
      </c>
      <c r="H302" s="18">
        <v>5.968</v>
      </c>
      <c r="I302" s="19">
        <v>13.4</v>
      </c>
      <c r="J302" s="20">
        <v>21.8</v>
      </c>
      <c r="K302" s="20">
        <v>35</v>
      </c>
      <c r="L302" s="62">
        <v>83026000</v>
      </c>
      <c r="M302" s="21">
        <v>4.3520000000000003</v>
      </c>
      <c r="N302" s="15"/>
      <c r="O302" s="44"/>
      <c r="P302" s="17"/>
      <c r="Q302" s="17" t="s">
        <v>63</v>
      </c>
      <c r="R302" s="17" t="s">
        <v>603</v>
      </c>
      <c r="S302" s="17" t="s">
        <v>47</v>
      </c>
      <c r="T302" s="17" t="s">
        <v>91</v>
      </c>
      <c r="U302" s="17" t="s">
        <v>56</v>
      </c>
      <c r="V302" s="17" t="s">
        <v>50</v>
      </c>
      <c r="W302" s="17" t="s">
        <v>65</v>
      </c>
      <c r="X302" s="17" t="s">
        <v>66</v>
      </c>
      <c r="Y302" s="17" t="s">
        <v>674</v>
      </c>
      <c r="AA302" s="1" t="str">
        <f>VLOOKUP(A302,'[1]FritsJurgens 2026.01 Standard'!$A:$B,2,0)</f>
        <v>ST.M+.TP-R.AA.R.SS-WT</v>
      </c>
    </row>
    <row r="303" spans="1:27" x14ac:dyDescent="0.25">
      <c r="A303" s="57">
        <v>8720681616193</v>
      </c>
      <c r="B303" s="15" t="s">
        <v>659</v>
      </c>
      <c r="C303" s="50" t="s">
        <v>688</v>
      </c>
      <c r="D303" s="28">
        <v>1135.8</v>
      </c>
      <c r="E303" s="30">
        <f>D303*0.85</f>
        <v>965.43</v>
      </c>
      <c r="F303" s="30">
        <f>D303*0.8</f>
        <v>908.64</v>
      </c>
      <c r="G303" s="17" t="s">
        <v>395</v>
      </c>
      <c r="H303" s="18">
        <v>5.9649999999999999</v>
      </c>
      <c r="I303" s="19">
        <v>13.4</v>
      </c>
      <c r="J303" s="20">
        <v>21.8</v>
      </c>
      <c r="K303" s="20">
        <v>35</v>
      </c>
      <c r="L303" s="62">
        <v>83026000</v>
      </c>
      <c r="M303" s="21">
        <v>4.3490000000000002</v>
      </c>
      <c r="N303" s="15"/>
      <c r="O303" s="44"/>
      <c r="P303" s="17"/>
      <c r="Q303" s="17" t="s">
        <v>63</v>
      </c>
      <c r="R303" s="17" t="s">
        <v>603</v>
      </c>
      <c r="S303" s="17" t="s">
        <v>46</v>
      </c>
      <c r="T303" s="17" t="s">
        <v>91</v>
      </c>
      <c r="U303" s="17" t="s">
        <v>55</v>
      </c>
      <c r="V303" s="17" t="s">
        <v>50</v>
      </c>
      <c r="W303" s="17" t="s">
        <v>65</v>
      </c>
      <c r="X303" s="17" t="s">
        <v>66</v>
      </c>
      <c r="Y303" s="17" t="s">
        <v>674</v>
      </c>
      <c r="AA303" s="1" t="str">
        <f>VLOOKUP(A303,'[1]FritsJurgens 2026.01 Standard'!$A:$B,2,0)</f>
        <v>ST.M+.TP-R.AA.R.BK-SS</v>
      </c>
    </row>
    <row r="304" spans="1:27" x14ac:dyDescent="0.25">
      <c r="A304" s="57">
        <v>8720681616230</v>
      </c>
      <c r="B304" s="15" t="s">
        <v>660</v>
      </c>
      <c r="C304" s="50" t="s">
        <v>682</v>
      </c>
      <c r="D304" s="28">
        <v>1122.2</v>
      </c>
      <c r="E304" s="30">
        <f>D304*0.85</f>
        <v>953.87</v>
      </c>
      <c r="F304" s="30">
        <f>D304*0.8</f>
        <v>897.7600000000001</v>
      </c>
      <c r="G304" s="17" t="s">
        <v>395</v>
      </c>
      <c r="H304" s="18">
        <v>5.968</v>
      </c>
      <c r="I304" s="19">
        <v>13.4</v>
      </c>
      <c r="J304" s="20">
        <v>21.8</v>
      </c>
      <c r="K304" s="20">
        <v>35</v>
      </c>
      <c r="L304" s="62">
        <v>83026000</v>
      </c>
      <c r="M304" s="21">
        <v>4.3520000000000003</v>
      </c>
      <c r="N304" s="15"/>
      <c r="O304" s="44"/>
      <c r="P304" s="17"/>
      <c r="Q304" s="17" t="s">
        <v>63</v>
      </c>
      <c r="R304" s="17" t="s">
        <v>603</v>
      </c>
      <c r="S304" s="17" t="s">
        <v>45</v>
      </c>
      <c r="T304" s="17" t="s">
        <v>91</v>
      </c>
      <c r="U304" s="17" t="s">
        <v>56</v>
      </c>
      <c r="V304" s="17" t="s">
        <v>50</v>
      </c>
      <c r="W304" s="17" t="s">
        <v>65</v>
      </c>
      <c r="X304" s="17" t="s">
        <v>66</v>
      </c>
      <c r="Y304" s="17" t="s">
        <v>674</v>
      </c>
      <c r="AA304" s="1" t="str">
        <f>VLOOKUP(A304,'[1]FritsJurgens 2026.01 Standard'!$A:$B,2,0)</f>
        <v>ST.M+.TP-R.AA.R.SS-BK</v>
      </c>
    </row>
    <row r="305" spans="1:27" x14ac:dyDescent="0.25">
      <c r="A305" s="57">
        <v>8720681616216</v>
      </c>
      <c r="B305" s="15" t="s">
        <v>661</v>
      </c>
      <c r="C305" s="50" t="s">
        <v>690</v>
      </c>
      <c r="D305" s="28">
        <v>1122.2</v>
      </c>
      <c r="E305" s="30">
        <f>D305*0.85</f>
        <v>953.87</v>
      </c>
      <c r="F305" s="30">
        <f>D305*0.8</f>
        <v>897.7600000000001</v>
      </c>
      <c r="G305" s="17" t="s">
        <v>395</v>
      </c>
      <c r="H305" s="18">
        <v>5.968</v>
      </c>
      <c r="I305" s="19">
        <v>13.4</v>
      </c>
      <c r="J305" s="20">
        <v>21.8</v>
      </c>
      <c r="K305" s="20">
        <v>35</v>
      </c>
      <c r="L305" s="62">
        <v>83026000</v>
      </c>
      <c r="M305" s="21">
        <v>4.3520000000000003</v>
      </c>
      <c r="N305" s="15"/>
      <c r="O305" s="44"/>
      <c r="P305" s="17"/>
      <c r="Q305" s="17" t="s">
        <v>63</v>
      </c>
      <c r="R305" s="17" t="s">
        <v>603</v>
      </c>
      <c r="S305" s="17" t="s">
        <v>46</v>
      </c>
      <c r="T305" s="17" t="s">
        <v>91</v>
      </c>
      <c r="U305" s="17" t="s">
        <v>56</v>
      </c>
      <c r="V305" s="17" t="s">
        <v>50</v>
      </c>
      <c r="W305" s="17" t="s">
        <v>65</v>
      </c>
      <c r="X305" s="17" t="s">
        <v>66</v>
      </c>
      <c r="Y305" s="17" t="s">
        <v>674</v>
      </c>
      <c r="AA305" s="1" t="str">
        <f>VLOOKUP(A305,'[1]FritsJurgens 2026.01 Standard'!$A:$B,2,0)</f>
        <v>ST.M+.TP-R.AA.R.SS</v>
      </c>
    </row>
    <row r="306" spans="1:27" x14ac:dyDescent="0.25">
      <c r="A306" s="57">
        <v>8720681616278</v>
      </c>
      <c r="B306" s="15" t="s">
        <v>662</v>
      </c>
      <c r="C306" s="50" t="s">
        <v>696</v>
      </c>
      <c r="D306" s="28">
        <v>1122.2</v>
      </c>
      <c r="E306" s="30">
        <f>D306*0.85</f>
        <v>953.87</v>
      </c>
      <c r="F306" s="30">
        <f>D306*0.8</f>
        <v>897.7600000000001</v>
      </c>
      <c r="G306" s="17" t="s">
        <v>395</v>
      </c>
      <c r="H306" s="18">
        <v>5.9050000000000002</v>
      </c>
      <c r="I306" s="19">
        <v>13.4</v>
      </c>
      <c r="J306" s="20">
        <v>21.8</v>
      </c>
      <c r="K306" s="20">
        <v>35</v>
      </c>
      <c r="L306" s="62">
        <v>83026000</v>
      </c>
      <c r="M306" s="21">
        <v>4.2779999999999996</v>
      </c>
      <c r="N306" s="15"/>
      <c r="O306" s="44"/>
      <c r="P306" s="17"/>
      <c r="Q306" s="17" t="s">
        <v>63</v>
      </c>
      <c r="R306" s="17" t="s">
        <v>603</v>
      </c>
      <c r="S306" s="17" t="s">
        <v>45</v>
      </c>
      <c r="T306" s="17" t="s">
        <v>91</v>
      </c>
      <c r="U306" s="17" t="s">
        <v>57</v>
      </c>
      <c r="V306" s="17" t="s">
        <v>50</v>
      </c>
      <c r="W306" s="17" t="s">
        <v>65</v>
      </c>
      <c r="X306" s="17" t="s">
        <v>66</v>
      </c>
      <c r="Y306" s="17" t="s">
        <v>645</v>
      </c>
      <c r="AA306" s="1" t="str">
        <f>VLOOKUP(A306,'[1]FritsJurgens 2026.01 Standard'!$A:$B,2,0)</f>
        <v>ST.M+.TP-R.AA.S.BK</v>
      </c>
    </row>
    <row r="307" spans="1:27" x14ac:dyDescent="0.25">
      <c r="A307" s="57">
        <v>8720681616315</v>
      </c>
      <c r="B307" s="15" t="s">
        <v>663</v>
      </c>
      <c r="C307" s="50" t="s">
        <v>687</v>
      </c>
      <c r="D307" s="28">
        <v>1122.2</v>
      </c>
      <c r="E307" s="30">
        <f>D307*0.85</f>
        <v>953.87</v>
      </c>
      <c r="F307" s="30">
        <f>D307*0.8</f>
        <v>897.7600000000001</v>
      </c>
      <c r="G307" s="17" t="s">
        <v>395</v>
      </c>
      <c r="H307" s="18">
        <v>5.9050000000000002</v>
      </c>
      <c r="I307" s="19">
        <v>13.4</v>
      </c>
      <c r="J307" s="20">
        <v>21.8</v>
      </c>
      <c r="K307" s="20">
        <v>35</v>
      </c>
      <c r="L307" s="62">
        <v>83026000</v>
      </c>
      <c r="M307" s="21">
        <v>4.2779999999999996</v>
      </c>
      <c r="N307" s="15"/>
      <c r="O307" s="44"/>
      <c r="P307" s="17"/>
      <c r="Q307" s="17" t="s">
        <v>63</v>
      </c>
      <c r="R307" s="17" t="s">
        <v>603</v>
      </c>
      <c r="S307" s="17" t="s">
        <v>47</v>
      </c>
      <c r="T307" s="17" t="s">
        <v>91</v>
      </c>
      <c r="U307" s="17" t="s">
        <v>57</v>
      </c>
      <c r="V307" s="17" t="s">
        <v>50</v>
      </c>
      <c r="W307" s="17" t="s">
        <v>65</v>
      </c>
      <c r="X307" s="17" t="s">
        <v>66</v>
      </c>
      <c r="Y307" s="17" t="s">
        <v>645</v>
      </c>
      <c r="AA307" s="1" t="str">
        <f>VLOOKUP(A307,'[1]FritsJurgens 2026.01 Standard'!$A:$B,2,0)</f>
        <v>ST.M+.TP-R.AA.S.BK-WT</v>
      </c>
    </row>
    <row r="308" spans="1:27" x14ac:dyDescent="0.25">
      <c r="A308" s="57">
        <v>8720681616360</v>
      </c>
      <c r="B308" s="15" t="s">
        <v>664</v>
      </c>
      <c r="C308" s="50" t="s">
        <v>679</v>
      </c>
      <c r="D308" s="28">
        <v>1109.7</v>
      </c>
      <c r="E308" s="30">
        <f>D308*0.85</f>
        <v>943.245</v>
      </c>
      <c r="F308" s="30">
        <f>D308*0.8</f>
        <v>887.7600000000001</v>
      </c>
      <c r="G308" s="17" t="s">
        <v>395</v>
      </c>
      <c r="H308" s="18">
        <v>5.9050000000000002</v>
      </c>
      <c r="I308" s="19">
        <v>13.4</v>
      </c>
      <c r="J308" s="20">
        <v>21.8</v>
      </c>
      <c r="K308" s="20">
        <v>35</v>
      </c>
      <c r="L308" s="62">
        <v>83026000</v>
      </c>
      <c r="M308" s="21">
        <v>4.2779999999999996</v>
      </c>
      <c r="N308" s="15"/>
      <c r="O308" s="44"/>
      <c r="P308" s="17"/>
      <c r="Q308" s="17" t="s">
        <v>63</v>
      </c>
      <c r="R308" s="17" t="s">
        <v>603</v>
      </c>
      <c r="S308" s="17" t="s">
        <v>47</v>
      </c>
      <c r="T308" s="17" t="s">
        <v>91</v>
      </c>
      <c r="U308" s="17" t="s">
        <v>58</v>
      </c>
      <c r="V308" s="17" t="s">
        <v>50</v>
      </c>
      <c r="W308" s="17" t="s">
        <v>65</v>
      </c>
      <c r="X308" s="17" t="s">
        <v>66</v>
      </c>
      <c r="Y308" s="17" t="s">
        <v>645</v>
      </c>
      <c r="AA308" s="1" t="str">
        <f>VLOOKUP(A308,'[1]FritsJurgens 2026.01 Standard'!$A:$B,2,0)</f>
        <v>ST.M+.TP-R.AA.S.SS-WT</v>
      </c>
    </row>
    <row r="309" spans="1:27" x14ac:dyDescent="0.25">
      <c r="A309" s="57">
        <v>8720681616308</v>
      </c>
      <c r="B309" s="15" t="s">
        <v>665</v>
      </c>
      <c r="C309" s="50" t="s">
        <v>689</v>
      </c>
      <c r="D309" s="28">
        <v>1122.2</v>
      </c>
      <c r="E309" s="30">
        <f>D309*0.85</f>
        <v>953.87</v>
      </c>
      <c r="F309" s="30">
        <f>D309*0.8</f>
        <v>897.7600000000001</v>
      </c>
      <c r="G309" s="17" t="s">
        <v>395</v>
      </c>
      <c r="H309" s="18">
        <v>5.9050000000000002</v>
      </c>
      <c r="I309" s="19">
        <v>13.4</v>
      </c>
      <c r="J309" s="20">
        <v>21.8</v>
      </c>
      <c r="K309" s="20">
        <v>35</v>
      </c>
      <c r="L309" s="62">
        <v>83026000</v>
      </c>
      <c r="M309" s="21">
        <v>4.2779999999999996</v>
      </c>
      <c r="N309" s="15"/>
      <c r="O309" s="44"/>
      <c r="P309" s="17"/>
      <c r="Q309" s="17" t="s">
        <v>63</v>
      </c>
      <c r="R309" s="17" t="s">
        <v>603</v>
      </c>
      <c r="S309" s="17" t="s">
        <v>46</v>
      </c>
      <c r="T309" s="17" t="s">
        <v>91</v>
      </c>
      <c r="U309" s="17" t="s">
        <v>57</v>
      </c>
      <c r="V309" s="17" t="s">
        <v>50</v>
      </c>
      <c r="W309" s="17" t="s">
        <v>65</v>
      </c>
      <c r="X309" s="17" t="s">
        <v>66</v>
      </c>
      <c r="Y309" s="17" t="s">
        <v>645</v>
      </c>
      <c r="AA309" s="1" t="str">
        <f>VLOOKUP(A309,'[1]FritsJurgens 2026.01 Standard'!$A:$B,2,0)</f>
        <v>ST.M+.TP-R.AA.S.BK-SS</v>
      </c>
    </row>
    <row r="310" spans="1:27" x14ac:dyDescent="0.25">
      <c r="A310" s="57">
        <v>8720681616353</v>
      </c>
      <c r="B310" s="15" t="s">
        <v>666</v>
      </c>
      <c r="C310" s="50" t="s">
        <v>683</v>
      </c>
      <c r="D310" s="28">
        <v>1109.7</v>
      </c>
      <c r="E310" s="30">
        <f>D310*0.85</f>
        <v>943.245</v>
      </c>
      <c r="F310" s="30">
        <f>D310*0.8</f>
        <v>887.7600000000001</v>
      </c>
      <c r="G310" s="17" t="s">
        <v>395</v>
      </c>
      <c r="H310" s="18">
        <v>5.9050000000000002</v>
      </c>
      <c r="I310" s="19">
        <v>13.4</v>
      </c>
      <c r="J310" s="20">
        <v>21.8</v>
      </c>
      <c r="K310" s="20">
        <v>35</v>
      </c>
      <c r="L310" s="62">
        <v>83026000</v>
      </c>
      <c r="M310" s="21">
        <v>4.2779999999999996</v>
      </c>
      <c r="N310" s="15"/>
      <c r="O310" s="44"/>
      <c r="P310" s="17"/>
      <c r="Q310" s="17" t="s">
        <v>63</v>
      </c>
      <c r="R310" s="17" t="s">
        <v>603</v>
      </c>
      <c r="S310" s="17" t="s">
        <v>45</v>
      </c>
      <c r="T310" s="17" t="s">
        <v>91</v>
      </c>
      <c r="U310" s="17" t="s">
        <v>58</v>
      </c>
      <c r="V310" s="17" t="s">
        <v>50</v>
      </c>
      <c r="W310" s="17" t="s">
        <v>65</v>
      </c>
      <c r="X310" s="17" t="s">
        <v>66</v>
      </c>
      <c r="Y310" s="17" t="s">
        <v>645</v>
      </c>
      <c r="AA310" s="1" t="str">
        <f>VLOOKUP(A310,'[1]FritsJurgens 2026.01 Standard'!$A:$B,2,0)</f>
        <v>ST.M+.TP-R.AA.S.SS-BK</v>
      </c>
    </row>
    <row r="311" spans="1:27" x14ac:dyDescent="0.25">
      <c r="A311" s="57">
        <v>8720681616322</v>
      </c>
      <c r="B311" s="15" t="s">
        <v>667</v>
      </c>
      <c r="C311" s="50" t="s">
        <v>691</v>
      </c>
      <c r="D311" s="28">
        <v>1109.7</v>
      </c>
      <c r="E311" s="30">
        <f>D311*0.85</f>
        <v>943.245</v>
      </c>
      <c r="F311" s="30">
        <f>D311*0.8</f>
        <v>887.7600000000001</v>
      </c>
      <c r="G311" s="17" t="s">
        <v>395</v>
      </c>
      <c r="H311" s="18">
        <v>5.9050000000000002</v>
      </c>
      <c r="I311" s="19">
        <v>13.4</v>
      </c>
      <c r="J311" s="20">
        <v>21.8</v>
      </c>
      <c r="K311" s="20">
        <v>35</v>
      </c>
      <c r="L311" s="62">
        <v>83026000</v>
      </c>
      <c r="M311" s="21">
        <v>4.2779999999999996</v>
      </c>
      <c r="N311" s="15"/>
      <c r="O311" s="44"/>
      <c r="P311" s="17"/>
      <c r="Q311" s="17" t="s">
        <v>63</v>
      </c>
      <c r="R311" s="17" t="s">
        <v>603</v>
      </c>
      <c r="S311" s="17" t="s">
        <v>46</v>
      </c>
      <c r="T311" s="17" t="s">
        <v>91</v>
      </c>
      <c r="U311" s="17" t="s">
        <v>58</v>
      </c>
      <c r="V311" s="17" t="s">
        <v>50</v>
      </c>
      <c r="W311" s="17" t="s">
        <v>65</v>
      </c>
      <c r="X311" s="17" t="s">
        <v>66</v>
      </c>
      <c r="Y311" s="17" t="s">
        <v>645</v>
      </c>
      <c r="AA311" s="1" t="str">
        <f>VLOOKUP(A311,'[1]FritsJurgens 2026.01 Standard'!$A:$B,2,0)</f>
        <v>ST.M+.TP-R.AA.S.SS</v>
      </c>
    </row>
    <row r="312" spans="1:27" x14ac:dyDescent="0.25">
      <c r="A312" s="57">
        <v>8720681614052</v>
      </c>
      <c r="B312" s="15" t="s">
        <v>668</v>
      </c>
      <c r="C312" s="50" t="s">
        <v>680</v>
      </c>
      <c r="D312" s="28">
        <v>1109.7</v>
      </c>
      <c r="E312" s="30">
        <f>D312*0.85</f>
        <v>943.245</v>
      </c>
      <c r="F312" s="30">
        <f>D312*0.8</f>
        <v>887.7600000000001</v>
      </c>
      <c r="G312" s="17" t="s">
        <v>395</v>
      </c>
      <c r="H312" s="18">
        <v>5.8680000000000003</v>
      </c>
      <c r="I312" s="19">
        <v>13.4</v>
      </c>
      <c r="J312" s="20">
        <v>21.8</v>
      </c>
      <c r="K312" s="20">
        <v>35</v>
      </c>
      <c r="L312" s="62">
        <v>83026000</v>
      </c>
      <c r="M312" s="21">
        <v>4.2569999999999997</v>
      </c>
      <c r="N312" s="15"/>
      <c r="O312" s="44"/>
      <c r="P312" s="17"/>
      <c r="Q312" s="17" t="s">
        <v>63</v>
      </c>
      <c r="R312" s="17" t="s">
        <v>603</v>
      </c>
      <c r="S312" s="17" t="s">
        <v>47</v>
      </c>
      <c r="T312" s="17" t="s">
        <v>91</v>
      </c>
      <c r="U312" s="17" t="s">
        <v>60</v>
      </c>
      <c r="V312" s="17" t="s">
        <v>50</v>
      </c>
      <c r="W312" s="17" t="s">
        <v>65</v>
      </c>
      <c r="X312" s="17" t="s">
        <v>66</v>
      </c>
      <c r="Y312" s="17" t="s">
        <v>646</v>
      </c>
      <c r="AA312" s="1" t="str">
        <f>VLOOKUP(A312,'[1]FritsJurgens 2026.01 Standard'!$A:$B,2,0)</f>
        <v>ST.M+.TP-R.AA.FR.SS-WT</v>
      </c>
    </row>
    <row r="313" spans="1:27" x14ac:dyDescent="0.25">
      <c r="A313" s="57">
        <v>8720681600031</v>
      </c>
      <c r="B313" s="15" t="s">
        <v>669</v>
      </c>
      <c r="C313" s="50" t="s">
        <v>684</v>
      </c>
      <c r="D313" s="28">
        <v>1109.7</v>
      </c>
      <c r="E313" s="30">
        <f>D313*0.85</f>
        <v>943.245</v>
      </c>
      <c r="F313" s="30">
        <f>D313*0.8</f>
        <v>887.7600000000001</v>
      </c>
      <c r="G313" s="17" t="s">
        <v>395</v>
      </c>
      <c r="H313" s="18">
        <v>5.8680000000000003</v>
      </c>
      <c r="I313" s="19">
        <v>13.4</v>
      </c>
      <c r="J313" s="20">
        <v>21.8</v>
      </c>
      <c r="K313" s="20">
        <v>35</v>
      </c>
      <c r="L313" s="62">
        <v>83026000</v>
      </c>
      <c r="M313" s="21">
        <v>4.2569999999999997</v>
      </c>
      <c r="N313" s="15"/>
      <c r="O313" s="44"/>
      <c r="P313" s="17"/>
      <c r="Q313" s="17" t="s">
        <v>63</v>
      </c>
      <c r="R313" s="17" t="s">
        <v>603</v>
      </c>
      <c r="S313" s="17" t="s">
        <v>45</v>
      </c>
      <c r="T313" s="17" t="s">
        <v>91</v>
      </c>
      <c r="U313" s="17" t="s">
        <v>60</v>
      </c>
      <c r="V313" s="17" t="s">
        <v>50</v>
      </c>
      <c r="W313" s="17" t="s">
        <v>65</v>
      </c>
      <c r="X313" s="17" t="s">
        <v>66</v>
      </c>
      <c r="Y313" s="17" t="s">
        <v>646</v>
      </c>
      <c r="AA313" s="1" t="str">
        <f>VLOOKUP(A313,'[1]FritsJurgens 2026.01 Standard'!$A:$B,2,0)</f>
        <v>ST.M+.TP-R.AA.FR.SS-BK</v>
      </c>
    </row>
    <row r="314" spans="1:27" x14ac:dyDescent="0.25">
      <c r="A314" s="57">
        <v>8719325751758</v>
      </c>
      <c r="B314" s="15" t="s">
        <v>670</v>
      </c>
      <c r="C314" s="50" t="s">
        <v>692</v>
      </c>
      <c r="D314" s="28">
        <v>1109.7</v>
      </c>
      <c r="E314" s="30">
        <f>D314*0.85</f>
        <v>943.245</v>
      </c>
      <c r="F314" s="30">
        <f>D314*0.8</f>
        <v>887.7600000000001</v>
      </c>
      <c r="G314" s="17" t="s">
        <v>395</v>
      </c>
      <c r="H314" s="18">
        <v>5.8680000000000003</v>
      </c>
      <c r="I314" s="19">
        <v>13.4</v>
      </c>
      <c r="J314" s="20">
        <v>21.8</v>
      </c>
      <c r="K314" s="20">
        <v>35</v>
      </c>
      <c r="L314" s="62">
        <v>83026000</v>
      </c>
      <c r="M314" s="21">
        <v>4.2569999999999997</v>
      </c>
      <c r="N314" s="15"/>
      <c r="O314" s="44"/>
      <c r="P314" s="17"/>
      <c r="Q314" s="17" t="s">
        <v>63</v>
      </c>
      <c r="R314" s="17" t="s">
        <v>603</v>
      </c>
      <c r="S314" s="17" t="s">
        <v>46</v>
      </c>
      <c r="T314" s="17" t="s">
        <v>91</v>
      </c>
      <c r="U314" s="17" t="s">
        <v>60</v>
      </c>
      <c r="V314" s="17" t="s">
        <v>50</v>
      </c>
      <c r="W314" s="17" t="s">
        <v>65</v>
      </c>
      <c r="X314" s="17" t="s">
        <v>66</v>
      </c>
      <c r="Y314" s="17" t="s">
        <v>646</v>
      </c>
      <c r="AA314" s="1" t="str">
        <f>VLOOKUP(A314,'[1]FritsJurgens 2026.01 Standard'!$A:$B,2,0)</f>
        <v>ST.M+.TP-R.AA.FR.SS</v>
      </c>
    </row>
    <row r="315" spans="1:27" x14ac:dyDescent="0.25">
      <c r="A315" s="57">
        <v>8720681614106</v>
      </c>
      <c r="B315" s="15" t="s">
        <v>671</v>
      </c>
      <c r="C315" s="50" t="s">
        <v>681</v>
      </c>
      <c r="D315" s="28">
        <v>1109.7</v>
      </c>
      <c r="E315" s="30">
        <f>D315*0.85</f>
        <v>943.245</v>
      </c>
      <c r="F315" s="30">
        <f>D315*0.8</f>
        <v>887.7600000000001</v>
      </c>
      <c r="G315" s="17" t="s">
        <v>395</v>
      </c>
      <c r="H315" s="18">
        <v>5.8710000000000004</v>
      </c>
      <c r="I315" s="19">
        <v>13.4</v>
      </c>
      <c r="J315" s="20">
        <v>21.8</v>
      </c>
      <c r="K315" s="20">
        <v>35</v>
      </c>
      <c r="L315" s="62">
        <v>83026000</v>
      </c>
      <c r="M315" s="21">
        <v>4.26</v>
      </c>
      <c r="N315" s="15"/>
      <c r="O315" s="44"/>
      <c r="P315" s="17"/>
      <c r="Q315" s="17" t="s">
        <v>63</v>
      </c>
      <c r="R315" s="17" t="s">
        <v>603</v>
      </c>
      <c r="S315" s="17" t="s">
        <v>47</v>
      </c>
      <c r="T315" s="17" t="s">
        <v>91</v>
      </c>
      <c r="U315" s="17" t="s">
        <v>61</v>
      </c>
      <c r="V315" s="17" t="s">
        <v>50</v>
      </c>
      <c r="W315" s="17" t="s">
        <v>65</v>
      </c>
      <c r="X315" s="17" t="s">
        <v>66</v>
      </c>
      <c r="Y315" s="17" t="s">
        <v>646</v>
      </c>
      <c r="AA315" s="1" t="str">
        <f>VLOOKUP(A315,'[1]FritsJurgens 2026.01 Standard'!$A:$B,2,0)</f>
        <v>ST.M+.TP-R.AA.FS.SS-WT</v>
      </c>
    </row>
    <row r="316" spans="1:27" x14ac:dyDescent="0.25">
      <c r="A316" s="57">
        <v>8720681614090</v>
      </c>
      <c r="B316" s="15" t="s">
        <v>672</v>
      </c>
      <c r="C316" s="50" t="s">
        <v>685</v>
      </c>
      <c r="D316" s="28">
        <v>1109.7</v>
      </c>
      <c r="E316" s="30">
        <f>D316*0.85</f>
        <v>943.245</v>
      </c>
      <c r="F316" s="30">
        <f>D316*0.8</f>
        <v>887.7600000000001</v>
      </c>
      <c r="G316" s="17" t="s">
        <v>395</v>
      </c>
      <c r="H316" s="18">
        <v>5.8710000000000004</v>
      </c>
      <c r="I316" s="19">
        <v>13.4</v>
      </c>
      <c r="J316" s="20">
        <v>21.8</v>
      </c>
      <c r="K316" s="20">
        <v>35</v>
      </c>
      <c r="L316" s="62">
        <v>83026000</v>
      </c>
      <c r="M316" s="21">
        <v>4.26</v>
      </c>
      <c r="N316" s="15"/>
      <c r="O316" s="44"/>
      <c r="P316" s="17"/>
      <c r="Q316" s="17" t="s">
        <v>63</v>
      </c>
      <c r="R316" s="17" t="s">
        <v>603</v>
      </c>
      <c r="S316" s="17" t="s">
        <v>45</v>
      </c>
      <c r="T316" s="17" t="s">
        <v>91</v>
      </c>
      <c r="U316" s="17" t="s">
        <v>61</v>
      </c>
      <c r="V316" s="17" t="s">
        <v>50</v>
      </c>
      <c r="W316" s="17" t="s">
        <v>65</v>
      </c>
      <c r="X316" s="17" t="s">
        <v>66</v>
      </c>
      <c r="Y316" s="17" t="s">
        <v>646</v>
      </c>
      <c r="AA316" s="1" t="str">
        <f>VLOOKUP(A316,'[1]FritsJurgens 2026.01 Standard'!$A:$B,2,0)</f>
        <v>ST.M+.TP-R.AA.FS.SS-BK</v>
      </c>
    </row>
    <row r="317" spans="1:27" x14ac:dyDescent="0.25">
      <c r="A317" s="57">
        <v>8720681614076</v>
      </c>
      <c r="B317" s="15" t="s">
        <v>673</v>
      </c>
      <c r="C317" s="50" t="s">
        <v>693</v>
      </c>
      <c r="D317" s="28">
        <v>1109.7</v>
      </c>
      <c r="E317" s="30">
        <f>D317*0.85</f>
        <v>943.245</v>
      </c>
      <c r="F317" s="30">
        <f>D317*0.8</f>
        <v>887.7600000000001</v>
      </c>
      <c r="G317" s="1" t="s">
        <v>395</v>
      </c>
      <c r="H317" s="18">
        <v>5.8710000000000004</v>
      </c>
      <c r="I317" s="19">
        <v>13.4</v>
      </c>
      <c r="J317" s="20">
        <v>21.8</v>
      </c>
      <c r="K317" s="20">
        <v>35</v>
      </c>
      <c r="L317" s="62">
        <v>83026000</v>
      </c>
      <c r="M317" s="21">
        <v>4.26</v>
      </c>
      <c r="N317" s="15"/>
      <c r="O317" s="44"/>
      <c r="P317" s="17"/>
      <c r="Q317" s="17" t="s">
        <v>63</v>
      </c>
      <c r="R317" s="17" t="s">
        <v>603</v>
      </c>
      <c r="S317" s="17" t="s">
        <v>46</v>
      </c>
      <c r="T317" s="17" t="s">
        <v>91</v>
      </c>
      <c r="U317" s="17" t="s">
        <v>61</v>
      </c>
      <c r="V317" s="17" t="s">
        <v>50</v>
      </c>
      <c r="W317" s="17" t="s">
        <v>65</v>
      </c>
      <c r="X317" s="17" t="s">
        <v>66</v>
      </c>
      <c r="Y317" s="17" t="s">
        <v>646</v>
      </c>
      <c r="AA317" s="1" t="str">
        <f>VLOOKUP(A317,'[1]FritsJurgens 2026.01 Standard'!$A:$B,2,0)</f>
        <v>ST.M+.TP-R.AA.FS.SS</v>
      </c>
    </row>
    <row r="318" spans="1:27" x14ac:dyDescent="0.25">
      <c r="A318" s="57">
        <v>8720681604152</v>
      </c>
      <c r="B318" s="15" t="s">
        <v>218</v>
      </c>
      <c r="C318" s="16" t="s">
        <v>1099</v>
      </c>
      <c r="D318" s="28">
        <v>1171.5</v>
      </c>
      <c r="E318" s="30">
        <f>D318*0.85</f>
        <v>995.77499999999998</v>
      </c>
      <c r="F318" s="30">
        <f>D318*0.8</f>
        <v>937.2</v>
      </c>
      <c r="G318" s="17" t="s">
        <v>395</v>
      </c>
      <c r="H318" s="18">
        <v>6.5069999999999997</v>
      </c>
      <c r="I318" s="19">
        <v>13.4</v>
      </c>
      <c r="J318" s="20">
        <v>21.8</v>
      </c>
      <c r="K318" s="20">
        <v>35.5</v>
      </c>
      <c r="L318" s="15">
        <v>83026000</v>
      </c>
      <c r="M318" s="21">
        <v>4.3970000000000002</v>
      </c>
      <c r="N318" s="15"/>
      <c r="O318" s="44"/>
      <c r="P318" s="17"/>
      <c r="Q318" s="17" t="s">
        <v>63</v>
      </c>
      <c r="R318" s="17" t="s">
        <v>23</v>
      </c>
      <c r="S318" s="17" t="s">
        <v>45</v>
      </c>
      <c r="T318" s="17" t="s">
        <v>91</v>
      </c>
      <c r="U318" s="17" t="s">
        <v>55</v>
      </c>
      <c r="V318" s="17" t="s">
        <v>50</v>
      </c>
      <c r="W318" s="17" t="s">
        <v>65</v>
      </c>
      <c r="X318" s="17" t="s">
        <v>66</v>
      </c>
      <c r="Y318" s="17" t="s">
        <v>92</v>
      </c>
      <c r="Z318" s="17" t="s">
        <v>219</v>
      </c>
      <c r="AA318" s="1" t="str">
        <f>VLOOKUP(A318,'[1]FritsJurgens 2026.01 Standard'!$A:$B,2,0)</f>
        <v>ST.M+.TP-R.A.R.BK</v>
      </c>
    </row>
    <row r="319" spans="1:27" x14ac:dyDescent="0.25">
      <c r="A319" s="57">
        <v>8720681601212</v>
      </c>
      <c r="B319" s="15" t="s">
        <v>220</v>
      </c>
      <c r="C319" s="16" t="s">
        <v>1100</v>
      </c>
      <c r="D319" s="28">
        <v>1171.5</v>
      </c>
      <c r="E319" s="30">
        <f>D319*0.85</f>
        <v>995.77499999999998</v>
      </c>
      <c r="F319" s="30">
        <f>D319*0.8</f>
        <v>937.2</v>
      </c>
      <c r="G319" s="17" t="s">
        <v>395</v>
      </c>
      <c r="H319" s="18">
        <v>6.5069999999999997</v>
      </c>
      <c r="I319" s="19">
        <v>13.4</v>
      </c>
      <c r="J319" s="20">
        <v>21.8</v>
      </c>
      <c r="K319" s="20">
        <v>35.5</v>
      </c>
      <c r="L319" s="15">
        <v>83026000</v>
      </c>
      <c r="M319" s="21">
        <v>4.3970000000000002</v>
      </c>
      <c r="N319" s="15"/>
      <c r="O319" s="44"/>
      <c r="P319" s="17"/>
      <c r="Q319" s="17" t="s">
        <v>63</v>
      </c>
      <c r="R319" s="17" t="s">
        <v>23</v>
      </c>
      <c r="S319" s="17" t="s">
        <v>47</v>
      </c>
      <c r="T319" s="17" t="s">
        <v>91</v>
      </c>
      <c r="U319" s="17" t="s">
        <v>55</v>
      </c>
      <c r="V319" s="17" t="s">
        <v>50</v>
      </c>
      <c r="W319" s="17" t="s">
        <v>65</v>
      </c>
      <c r="X319" s="17" t="s">
        <v>66</v>
      </c>
      <c r="Y319" s="17" t="s">
        <v>92</v>
      </c>
      <c r="Z319" s="17" t="s">
        <v>219</v>
      </c>
      <c r="AA319" s="1" t="str">
        <f>VLOOKUP(A319,'[1]FritsJurgens 2026.01 Standard'!$A:$B,2,0)</f>
        <v>ST.M+.TP-R.A.R.BK-WT</v>
      </c>
    </row>
    <row r="320" spans="1:27" x14ac:dyDescent="0.25">
      <c r="A320" s="57">
        <v>8720681601229</v>
      </c>
      <c r="B320" s="15" t="s">
        <v>221</v>
      </c>
      <c r="C320" s="16" t="s">
        <v>1101</v>
      </c>
      <c r="D320" s="28">
        <v>1157.9000000000001</v>
      </c>
      <c r="E320" s="30">
        <f>D320*0.85</f>
        <v>984.21500000000003</v>
      </c>
      <c r="F320" s="30">
        <f>D320*0.8</f>
        <v>926.32000000000016</v>
      </c>
      <c r="G320" s="17" t="s">
        <v>395</v>
      </c>
      <c r="H320" s="18">
        <v>6.51</v>
      </c>
      <c r="I320" s="19">
        <v>13.4</v>
      </c>
      <c r="J320" s="20">
        <v>21.8</v>
      </c>
      <c r="K320" s="20">
        <v>35.5</v>
      </c>
      <c r="L320" s="15">
        <v>83026000</v>
      </c>
      <c r="M320" s="21">
        <v>4.4000000000000004</v>
      </c>
      <c r="N320" s="15"/>
      <c r="O320" s="44"/>
      <c r="P320" s="17"/>
      <c r="Q320" s="17" t="s">
        <v>63</v>
      </c>
      <c r="R320" s="17" t="s">
        <v>23</v>
      </c>
      <c r="S320" s="17" t="s">
        <v>47</v>
      </c>
      <c r="T320" s="17" t="s">
        <v>91</v>
      </c>
      <c r="U320" s="17" t="s">
        <v>56</v>
      </c>
      <c r="V320" s="17" t="s">
        <v>50</v>
      </c>
      <c r="W320" s="17" t="s">
        <v>65</v>
      </c>
      <c r="X320" s="17" t="s">
        <v>66</v>
      </c>
      <c r="Y320" s="17" t="s">
        <v>92</v>
      </c>
      <c r="Z320" s="17" t="s">
        <v>219</v>
      </c>
      <c r="AA320" s="1" t="str">
        <f>VLOOKUP(A320,'[1]FritsJurgens 2026.01 Standard'!$A:$B,2,0)</f>
        <v>ST.M+.TP-R.A.R.SS-WT</v>
      </c>
    </row>
    <row r="321" spans="1:27" x14ac:dyDescent="0.25">
      <c r="A321" s="57">
        <v>8720681600451</v>
      </c>
      <c r="B321" s="15" t="s">
        <v>222</v>
      </c>
      <c r="C321" s="16" t="s">
        <v>1102</v>
      </c>
      <c r="D321" s="28">
        <v>1171.5</v>
      </c>
      <c r="E321" s="30">
        <f>D321*0.85</f>
        <v>995.77499999999998</v>
      </c>
      <c r="F321" s="30">
        <f>D321*0.8</f>
        <v>937.2</v>
      </c>
      <c r="G321" s="17" t="s">
        <v>395</v>
      </c>
      <c r="H321" s="18">
        <v>6.5069999999999997</v>
      </c>
      <c r="I321" s="19">
        <v>13.4</v>
      </c>
      <c r="J321" s="20">
        <v>21.8</v>
      </c>
      <c r="K321" s="20">
        <v>35.5</v>
      </c>
      <c r="L321" s="15">
        <v>83026000</v>
      </c>
      <c r="M321" s="21">
        <v>4.3970000000000002</v>
      </c>
      <c r="N321" s="15"/>
      <c r="O321" s="44"/>
      <c r="P321" s="17"/>
      <c r="Q321" s="17" t="s">
        <v>63</v>
      </c>
      <c r="R321" s="17" t="s">
        <v>23</v>
      </c>
      <c r="S321" s="17" t="s">
        <v>46</v>
      </c>
      <c r="T321" s="17" t="s">
        <v>91</v>
      </c>
      <c r="U321" s="17" t="s">
        <v>55</v>
      </c>
      <c r="V321" s="17" t="s">
        <v>50</v>
      </c>
      <c r="W321" s="17" t="s">
        <v>65</v>
      </c>
      <c r="X321" s="17" t="s">
        <v>66</v>
      </c>
      <c r="Y321" s="17" t="s">
        <v>92</v>
      </c>
      <c r="Z321" s="17" t="s">
        <v>219</v>
      </c>
      <c r="AA321" s="1" t="str">
        <f>VLOOKUP(A321,'[1]FritsJurgens 2026.01 Standard'!$A:$B,2,0)</f>
        <v>ST.M+.TP-R.A.R.BK-SS</v>
      </c>
    </row>
    <row r="322" spans="1:27" x14ac:dyDescent="0.25">
      <c r="A322" s="57">
        <v>8720681600482</v>
      </c>
      <c r="B322" s="15" t="s">
        <v>223</v>
      </c>
      <c r="C322" s="16" t="s">
        <v>1103</v>
      </c>
      <c r="D322" s="28">
        <v>1157.9000000000001</v>
      </c>
      <c r="E322" s="30">
        <f>D322*0.85</f>
        <v>984.21500000000003</v>
      </c>
      <c r="F322" s="30">
        <f>D322*0.8</f>
        <v>926.32000000000016</v>
      </c>
      <c r="G322" s="17" t="s">
        <v>395</v>
      </c>
      <c r="H322" s="18">
        <v>6.51</v>
      </c>
      <c r="I322" s="19">
        <v>13.4</v>
      </c>
      <c r="J322" s="20">
        <v>21.8</v>
      </c>
      <c r="K322" s="20">
        <v>35.5</v>
      </c>
      <c r="L322" s="15">
        <v>83026000</v>
      </c>
      <c r="M322" s="21">
        <v>4.4000000000000004</v>
      </c>
      <c r="N322" s="15"/>
      <c r="O322" s="44"/>
      <c r="P322" s="17"/>
      <c r="Q322" s="17" t="s">
        <v>63</v>
      </c>
      <c r="R322" s="17" t="s">
        <v>23</v>
      </c>
      <c r="S322" s="17" t="s">
        <v>45</v>
      </c>
      <c r="T322" s="17" t="s">
        <v>91</v>
      </c>
      <c r="U322" s="17" t="s">
        <v>56</v>
      </c>
      <c r="V322" s="17" t="s">
        <v>50</v>
      </c>
      <c r="W322" s="17" t="s">
        <v>65</v>
      </c>
      <c r="X322" s="17" t="s">
        <v>66</v>
      </c>
      <c r="Y322" s="17" t="s">
        <v>92</v>
      </c>
      <c r="Z322" s="17" t="s">
        <v>219</v>
      </c>
      <c r="AA322" s="1" t="str">
        <f>VLOOKUP(A322,'[1]FritsJurgens 2026.01 Standard'!$A:$B,2,0)</f>
        <v>ST.M+.TP-R.A.R.SS-BK</v>
      </c>
    </row>
    <row r="323" spans="1:27" x14ac:dyDescent="0.25">
      <c r="A323" s="57">
        <v>8720681613598</v>
      </c>
      <c r="B323" s="15" t="s">
        <v>224</v>
      </c>
      <c r="C323" s="16" t="s">
        <v>1104</v>
      </c>
      <c r="D323" s="28">
        <v>1157.9000000000001</v>
      </c>
      <c r="E323" s="30">
        <f>D323*0.85</f>
        <v>984.21500000000003</v>
      </c>
      <c r="F323" s="30">
        <f>D323*0.8</f>
        <v>926.32000000000016</v>
      </c>
      <c r="G323" s="17" t="s">
        <v>395</v>
      </c>
      <c r="H323" s="18">
        <v>6.51</v>
      </c>
      <c r="I323" s="19">
        <v>13.4</v>
      </c>
      <c r="J323" s="20">
        <v>21.8</v>
      </c>
      <c r="K323" s="20">
        <v>35.5</v>
      </c>
      <c r="L323" s="15">
        <v>83026000</v>
      </c>
      <c r="M323" s="21">
        <v>4.4000000000000004</v>
      </c>
      <c r="N323" s="15"/>
      <c r="O323" s="44"/>
      <c r="P323" s="17"/>
      <c r="Q323" s="17" t="s">
        <v>63</v>
      </c>
      <c r="R323" s="17" t="s">
        <v>23</v>
      </c>
      <c r="S323" s="17" t="s">
        <v>46</v>
      </c>
      <c r="T323" s="17" t="s">
        <v>91</v>
      </c>
      <c r="U323" s="17" t="s">
        <v>56</v>
      </c>
      <c r="V323" s="17" t="s">
        <v>50</v>
      </c>
      <c r="W323" s="17" t="s">
        <v>65</v>
      </c>
      <c r="X323" s="17" t="s">
        <v>66</v>
      </c>
      <c r="Y323" s="17" t="s">
        <v>92</v>
      </c>
      <c r="Z323" s="17" t="s">
        <v>219</v>
      </c>
      <c r="AA323" s="1" t="str">
        <f>VLOOKUP(A323,'[1]FritsJurgens 2026.01 Standard'!$A:$B,2,0)</f>
        <v>ST.M+.TP-R.A.R.SS</v>
      </c>
    </row>
    <row r="324" spans="1:27" x14ac:dyDescent="0.25">
      <c r="A324" s="57">
        <v>8720681604589</v>
      </c>
      <c r="B324" s="15" t="s">
        <v>225</v>
      </c>
      <c r="C324" s="16" t="s">
        <v>930</v>
      </c>
      <c r="D324" s="28">
        <v>1157.9000000000001</v>
      </c>
      <c r="E324" s="30">
        <f>D324*0.85</f>
        <v>984.21500000000003</v>
      </c>
      <c r="F324" s="30">
        <f>D324*0.8</f>
        <v>926.32000000000016</v>
      </c>
      <c r="G324" s="17" t="s">
        <v>395</v>
      </c>
      <c r="H324" s="18">
        <v>6.4420000000000002</v>
      </c>
      <c r="I324" s="19">
        <v>13.4</v>
      </c>
      <c r="J324" s="20">
        <v>21.8</v>
      </c>
      <c r="K324" s="20">
        <v>35.5</v>
      </c>
      <c r="L324" s="15">
        <v>83026000</v>
      </c>
      <c r="M324" s="21">
        <v>4.3259999999999996</v>
      </c>
      <c r="N324" s="15"/>
      <c r="O324" s="44"/>
      <c r="P324" s="17"/>
      <c r="Q324" s="17" t="s">
        <v>63</v>
      </c>
      <c r="R324" s="17" t="s">
        <v>23</v>
      </c>
      <c r="S324" s="17" t="s">
        <v>45</v>
      </c>
      <c r="T324" s="17" t="s">
        <v>91</v>
      </c>
      <c r="U324" s="17" t="s">
        <v>57</v>
      </c>
      <c r="V324" s="17" t="s">
        <v>50</v>
      </c>
      <c r="W324" s="17" t="s">
        <v>65</v>
      </c>
      <c r="X324" s="17" t="s">
        <v>66</v>
      </c>
      <c r="Y324" s="17" t="s">
        <v>92</v>
      </c>
      <c r="Z324" s="17" t="s">
        <v>219</v>
      </c>
      <c r="AA324" s="1" t="str">
        <f>VLOOKUP(A324,'[1]FritsJurgens 2026.01 Standard'!$A:$B,2,0)</f>
        <v>ST.M+.TP-R.A.S.BK</v>
      </c>
    </row>
    <row r="325" spans="1:27" x14ac:dyDescent="0.25">
      <c r="A325" s="57">
        <v>8720681601236</v>
      </c>
      <c r="B325" s="15" t="s">
        <v>226</v>
      </c>
      <c r="C325" s="16" t="s">
        <v>931</v>
      </c>
      <c r="D325" s="28">
        <v>1157.9000000000001</v>
      </c>
      <c r="E325" s="30">
        <f>D325*0.85</f>
        <v>984.21500000000003</v>
      </c>
      <c r="F325" s="30">
        <f>D325*0.8</f>
        <v>926.32000000000016</v>
      </c>
      <c r="G325" s="17" t="s">
        <v>395</v>
      </c>
      <c r="H325" s="18">
        <v>6.4420000000000002</v>
      </c>
      <c r="I325" s="19">
        <v>13.4</v>
      </c>
      <c r="J325" s="20">
        <v>21.8</v>
      </c>
      <c r="K325" s="20">
        <v>35.5</v>
      </c>
      <c r="L325" s="15">
        <v>83026000</v>
      </c>
      <c r="M325" s="21">
        <v>4.3259999999999996</v>
      </c>
      <c r="N325" s="15"/>
      <c r="O325" s="44"/>
      <c r="P325" s="17"/>
      <c r="Q325" s="17" t="s">
        <v>63</v>
      </c>
      <c r="R325" s="17" t="s">
        <v>23</v>
      </c>
      <c r="S325" s="17" t="s">
        <v>47</v>
      </c>
      <c r="T325" s="17" t="s">
        <v>91</v>
      </c>
      <c r="U325" s="17" t="s">
        <v>57</v>
      </c>
      <c r="V325" s="17" t="s">
        <v>50</v>
      </c>
      <c r="W325" s="17" t="s">
        <v>65</v>
      </c>
      <c r="X325" s="17" t="s">
        <v>66</v>
      </c>
      <c r="Y325" s="17" t="s">
        <v>92</v>
      </c>
      <c r="Z325" s="17" t="s">
        <v>219</v>
      </c>
      <c r="AA325" s="1" t="str">
        <f>VLOOKUP(A325,'[1]FritsJurgens 2026.01 Standard'!$A:$B,2,0)</f>
        <v>ST.M+.TP-R.A.S.BK-WT</v>
      </c>
    </row>
    <row r="326" spans="1:27" x14ac:dyDescent="0.25">
      <c r="A326" s="57">
        <v>8720681601243</v>
      </c>
      <c r="B326" s="15" t="s">
        <v>227</v>
      </c>
      <c r="C326" s="16" t="s">
        <v>932</v>
      </c>
      <c r="D326" s="28">
        <v>1145.4000000000001</v>
      </c>
      <c r="E326" s="30">
        <f>D326*0.85</f>
        <v>973.59</v>
      </c>
      <c r="F326" s="30">
        <f>D326*0.8</f>
        <v>916.32000000000016</v>
      </c>
      <c r="G326" s="17" t="s">
        <v>395</v>
      </c>
      <c r="H326" s="18">
        <v>6.4420000000000002</v>
      </c>
      <c r="I326" s="19">
        <v>13.4</v>
      </c>
      <c r="J326" s="20">
        <v>21.8</v>
      </c>
      <c r="K326" s="20">
        <v>35.5</v>
      </c>
      <c r="L326" s="15">
        <v>83026000</v>
      </c>
      <c r="M326" s="21">
        <v>4.3259999999999996</v>
      </c>
      <c r="N326" s="15"/>
      <c r="O326" s="44"/>
      <c r="P326" s="17"/>
      <c r="Q326" s="17" t="s">
        <v>63</v>
      </c>
      <c r="R326" s="17" t="s">
        <v>23</v>
      </c>
      <c r="S326" s="17" t="s">
        <v>47</v>
      </c>
      <c r="T326" s="17" t="s">
        <v>91</v>
      </c>
      <c r="U326" s="17" t="s">
        <v>58</v>
      </c>
      <c r="V326" s="17" t="s">
        <v>50</v>
      </c>
      <c r="W326" s="17" t="s">
        <v>65</v>
      </c>
      <c r="X326" s="17" t="s">
        <v>66</v>
      </c>
      <c r="Y326" s="17" t="s">
        <v>92</v>
      </c>
      <c r="Z326" s="17" t="s">
        <v>219</v>
      </c>
      <c r="AA326" s="1" t="str">
        <f>VLOOKUP(A326,'[1]FritsJurgens 2026.01 Standard'!$A:$B,2,0)</f>
        <v>ST.M+.TP-R.A.S.SS-WT</v>
      </c>
    </row>
    <row r="327" spans="1:27" x14ac:dyDescent="0.25">
      <c r="A327" s="57">
        <v>8720681600499</v>
      </c>
      <c r="B327" s="15" t="s">
        <v>228</v>
      </c>
      <c r="C327" s="16" t="s">
        <v>933</v>
      </c>
      <c r="D327" s="28">
        <v>1157.9000000000001</v>
      </c>
      <c r="E327" s="30">
        <f>D327*0.85</f>
        <v>984.21500000000003</v>
      </c>
      <c r="F327" s="30">
        <f>D327*0.8</f>
        <v>926.32000000000016</v>
      </c>
      <c r="G327" s="17" t="s">
        <v>395</v>
      </c>
      <c r="H327" s="18">
        <v>6.4420000000000002</v>
      </c>
      <c r="I327" s="19">
        <v>13.4</v>
      </c>
      <c r="J327" s="20">
        <v>21.8</v>
      </c>
      <c r="K327" s="20">
        <v>35.5</v>
      </c>
      <c r="L327" s="15">
        <v>83026000</v>
      </c>
      <c r="M327" s="21">
        <v>4.3259999999999996</v>
      </c>
      <c r="N327" s="15"/>
      <c r="O327" s="44"/>
      <c r="P327" s="17"/>
      <c r="Q327" s="17" t="s">
        <v>63</v>
      </c>
      <c r="R327" s="17" t="s">
        <v>23</v>
      </c>
      <c r="S327" s="17" t="s">
        <v>46</v>
      </c>
      <c r="T327" s="17" t="s">
        <v>91</v>
      </c>
      <c r="U327" s="17" t="s">
        <v>57</v>
      </c>
      <c r="V327" s="17" t="s">
        <v>50</v>
      </c>
      <c r="W327" s="17" t="s">
        <v>65</v>
      </c>
      <c r="X327" s="17" t="s">
        <v>66</v>
      </c>
      <c r="Y327" s="17" t="s">
        <v>92</v>
      </c>
      <c r="Z327" s="17" t="s">
        <v>219</v>
      </c>
      <c r="AA327" s="1" t="str">
        <f>VLOOKUP(A327,'[1]FritsJurgens 2026.01 Standard'!$A:$B,2,0)</f>
        <v>ST.M+.TP-R.A.S.BK-SS</v>
      </c>
    </row>
    <row r="328" spans="1:27" x14ac:dyDescent="0.25">
      <c r="A328" s="57">
        <v>8720681600529</v>
      </c>
      <c r="B328" s="15" t="s">
        <v>229</v>
      </c>
      <c r="C328" s="16" t="s">
        <v>934</v>
      </c>
      <c r="D328" s="28">
        <v>1145.4000000000001</v>
      </c>
      <c r="E328" s="30">
        <f>D328*0.85</f>
        <v>973.59</v>
      </c>
      <c r="F328" s="30">
        <f>D328*0.8</f>
        <v>916.32000000000016</v>
      </c>
      <c r="G328" s="17" t="s">
        <v>395</v>
      </c>
      <c r="H328" s="18">
        <v>6.4420000000000002</v>
      </c>
      <c r="I328" s="19">
        <v>13.4</v>
      </c>
      <c r="J328" s="20">
        <v>21.8</v>
      </c>
      <c r="K328" s="20">
        <v>35.5</v>
      </c>
      <c r="L328" s="15">
        <v>83026000</v>
      </c>
      <c r="M328" s="21">
        <v>4.3259999999999996</v>
      </c>
      <c r="N328" s="15"/>
      <c r="O328" s="44"/>
      <c r="P328" s="17"/>
      <c r="Q328" s="17" t="s">
        <v>63</v>
      </c>
      <c r="R328" s="17" t="s">
        <v>23</v>
      </c>
      <c r="S328" s="17" t="s">
        <v>45</v>
      </c>
      <c r="T328" s="17" t="s">
        <v>91</v>
      </c>
      <c r="U328" s="17" t="s">
        <v>58</v>
      </c>
      <c r="V328" s="17" t="s">
        <v>50</v>
      </c>
      <c r="W328" s="17" t="s">
        <v>65</v>
      </c>
      <c r="X328" s="17" t="s">
        <v>66</v>
      </c>
      <c r="Y328" s="17" t="s">
        <v>92</v>
      </c>
      <c r="Z328" s="17" t="s">
        <v>219</v>
      </c>
      <c r="AA328" s="1" t="str">
        <f>VLOOKUP(A328,'[1]FritsJurgens 2026.01 Standard'!$A:$B,2,0)</f>
        <v>ST.M+.TP-R.A.S.SS-BK</v>
      </c>
    </row>
    <row r="329" spans="1:27" x14ac:dyDescent="0.25">
      <c r="A329" s="57">
        <v>8720681616711</v>
      </c>
      <c r="B329" s="15" t="s">
        <v>230</v>
      </c>
      <c r="C329" s="16" t="s">
        <v>935</v>
      </c>
      <c r="D329" s="28">
        <v>1145.4000000000001</v>
      </c>
      <c r="E329" s="30">
        <f>D329*0.85</f>
        <v>973.59</v>
      </c>
      <c r="F329" s="30">
        <f>D329*0.8</f>
        <v>916.32000000000016</v>
      </c>
      <c r="G329" s="17" t="s">
        <v>395</v>
      </c>
      <c r="H329" s="18">
        <v>6.4420000000000002</v>
      </c>
      <c r="I329" s="19">
        <v>13.4</v>
      </c>
      <c r="J329" s="20">
        <v>21.8</v>
      </c>
      <c r="K329" s="20">
        <v>35.5</v>
      </c>
      <c r="L329" s="15">
        <v>83026000</v>
      </c>
      <c r="M329" s="21">
        <v>4.3259999999999996</v>
      </c>
      <c r="N329" s="15"/>
      <c r="O329" s="44"/>
      <c r="P329" s="17"/>
      <c r="Q329" s="17" t="s">
        <v>63</v>
      </c>
      <c r="R329" s="17" t="s">
        <v>23</v>
      </c>
      <c r="S329" s="17" t="s">
        <v>46</v>
      </c>
      <c r="T329" s="17" t="s">
        <v>91</v>
      </c>
      <c r="U329" s="17" t="s">
        <v>58</v>
      </c>
      <c r="V329" s="17" t="s">
        <v>50</v>
      </c>
      <c r="W329" s="17" t="s">
        <v>65</v>
      </c>
      <c r="X329" s="17" t="s">
        <v>66</v>
      </c>
      <c r="Y329" s="17" t="s">
        <v>92</v>
      </c>
      <c r="Z329" s="17" t="s">
        <v>219</v>
      </c>
      <c r="AA329" s="1" t="str">
        <f>VLOOKUP(A329,'[1]FritsJurgens 2026.01 Standard'!$A:$B,2,0)</f>
        <v>ST.M+.TP-R.A.S.SS</v>
      </c>
    </row>
    <row r="330" spans="1:27" x14ac:dyDescent="0.25">
      <c r="A330" s="57">
        <v>8720681601199</v>
      </c>
      <c r="B330" s="15" t="s">
        <v>231</v>
      </c>
      <c r="C330" s="16" t="s">
        <v>1105</v>
      </c>
      <c r="D330" s="28">
        <v>1145.4000000000001</v>
      </c>
      <c r="E330" s="30">
        <f>D330*0.85</f>
        <v>973.59</v>
      </c>
      <c r="F330" s="30">
        <f>D330*0.8</f>
        <v>916.32000000000016</v>
      </c>
      <c r="G330" s="17" t="s">
        <v>395</v>
      </c>
      <c r="H330" s="18">
        <v>6.415</v>
      </c>
      <c r="I330" s="19">
        <v>13.4</v>
      </c>
      <c r="J330" s="20">
        <v>21.8</v>
      </c>
      <c r="K330" s="20">
        <v>35.5</v>
      </c>
      <c r="L330" s="15">
        <v>83026000</v>
      </c>
      <c r="M330" s="21">
        <v>4.3049999999999997</v>
      </c>
      <c r="N330" s="15"/>
      <c r="O330" s="44"/>
      <c r="P330" s="17"/>
      <c r="Q330" s="17" t="s">
        <v>63</v>
      </c>
      <c r="R330" s="17" t="s">
        <v>23</v>
      </c>
      <c r="S330" s="17" t="s">
        <v>47</v>
      </c>
      <c r="T330" s="17" t="s">
        <v>91</v>
      </c>
      <c r="U330" s="17" t="s">
        <v>60</v>
      </c>
      <c r="V330" s="17" t="s">
        <v>50</v>
      </c>
      <c r="W330" s="17" t="s">
        <v>65</v>
      </c>
      <c r="X330" s="17" t="s">
        <v>66</v>
      </c>
      <c r="Y330" s="17" t="s">
        <v>92</v>
      </c>
      <c r="Z330" s="17" t="s">
        <v>219</v>
      </c>
      <c r="AA330" s="1" t="str">
        <f>VLOOKUP(A330,'[1]FritsJurgens 2026.01 Standard'!$A:$B,2,0)</f>
        <v>ST.M+.TP-R.A.FR.SS-WT</v>
      </c>
    </row>
    <row r="331" spans="1:27" x14ac:dyDescent="0.25">
      <c r="A331" s="57">
        <v>8720681600437</v>
      </c>
      <c r="B331" s="15" t="s">
        <v>232</v>
      </c>
      <c r="C331" s="16" t="s">
        <v>1106</v>
      </c>
      <c r="D331" s="28">
        <v>1145.4000000000001</v>
      </c>
      <c r="E331" s="30">
        <f>D331*0.85</f>
        <v>973.59</v>
      </c>
      <c r="F331" s="30">
        <f>D331*0.8</f>
        <v>916.32000000000016</v>
      </c>
      <c r="G331" s="17" t="s">
        <v>395</v>
      </c>
      <c r="H331" s="18">
        <v>6.415</v>
      </c>
      <c r="I331" s="19">
        <v>13.4</v>
      </c>
      <c r="J331" s="20">
        <v>21.8</v>
      </c>
      <c r="K331" s="20">
        <v>35.5</v>
      </c>
      <c r="L331" s="15">
        <v>83026000</v>
      </c>
      <c r="M331" s="21">
        <v>4.3049999999999997</v>
      </c>
      <c r="N331" s="15"/>
      <c r="O331" s="44"/>
      <c r="P331" s="17"/>
      <c r="Q331" s="17" t="s">
        <v>63</v>
      </c>
      <c r="R331" s="17" t="s">
        <v>23</v>
      </c>
      <c r="S331" s="17" t="s">
        <v>45</v>
      </c>
      <c r="T331" s="17" t="s">
        <v>91</v>
      </c>
      <c r="U331" s="17" t="s">
        <v>60</v>
      </c>
      <c r="V331" s="17" t="s">
        <v>50</v>
      </c>
      <c r="W331" s="17" t="s">
        <v>65</v>
      </c>
      <c r="X331" s="17" t="s">
        <v>66</v>
      </c>
      <c r="Y331" s="17" t="s">
        <v>92</v>
      </c>
      <c r="Z331" s="17" t="s">
        <v>219</v>
      </c>
      <c r="AA331" s="1" t="str">
        <f>VLOOKUP(A331,'[1]FritsJurgens 2026.01 Standard'!$A:$B,2,0)</f>
        <v>ST.M+.TP-R.A.FR.SS-BK</v>
      </c>
    </row>
    <row r="332" spans="1:27" x14ac:dyDescent="0.25">
      <c r="A332" s="57">
        <v>8720681606910</v>
      </c>
      <c r="B332" s="15" t="s">
        <v>233</v>
      </c>
      <c r="C332" s="16" t="s">
        <v>1107</v>
      </c>
      <c r="D332" s="28">
        <v>1145.4000000000001</v>
      </c>
      <c r="E332" s="30">
        <f>D332*0.85</f>
        <v>973.59</v>
      </c>
      <c r="F332" s="30">
        <f>D332*0.8</f>
        <v>916.32000000000016</v>
      </c>
      <c r="G332" s="17" t="s">
        <v>395</v>
      </c>
      <c r="H332" s="18">
        <v>6.415</v>
      </c>
      <c r="I332" s="19">
        <v>13.4</v>
      </c>
      <c r="J332" s="20">
        <v>21.8</v>
      </c>
      <c r="K332" s="20">
        <v>35.5</v>
      </c>
      <c r="L332" s="15">
        <v>83026000</v>
      </c>
      <c r="M332" s="21">
        <v>4.3049999999999997</v>
      </c>
      <c r="N332" s="15"/>
      <c r="O332" s="44"/>
      <c r="P332" s="17"/>
      <c r="Q332" s="17" t="s">
        <v>63</v>
      </c>
      <c r="R332" s="17" t="s">
        <v>23</v>
      </c>
      <c r="S332" s="17" t="s">
        <v>46</v>
      </c>
      <c r="T332" s="17" t="s">
        <v>91</v>
      </c>
      <c r="U332" s="17" t="s">
        <v>60</v>
      </c>
      <c r="V332" s="17" t="s">
        <v>50</v>
      </c>
      <c r="W332" s="17" t="s">
        <v>65</v>
      </c>
      <c r="X332" s="17" t="s">
        <v>66</v>
      </c>
      <c r="Y332" s="17" t="s">
        <v>92</v>
      </c>
      <c r="Z332" s="17" t="s">
        <v>219</v>
      </c>
      <c r="AA332" s="1" t="str">
        <f>VLOOKUP(A332,'[1]FritsJurgens 2026.01 Standard'!$A:$B,2,0)</f>
        <v>ST.M+.TP-R.A.FR.SS</v>
      </c>
    </row>
    <row r="333" spans="1:27" x14ac:dyDescent="0.25">
      <c r="A333" s="57">
        <v>8720681601205</v>
      </c>
      <c r="B333" s="15" t="s">
        <v>234</v>
      </c>
      <c r="C333" s="16" t="s">
        <v>795</v>
      </c>
      <c r="D333" s="28">
        <v>1145.4000000000001</v>
      </c>
      <c r="E333" s="30">
        <f>D333*0.85</f>
        <v>973.59</v>
      </c>
      <c r="F333" s="30">
        <f>D333*0.8</f>
        <v>916.32000000000016</v>
      </c>
      <c r="G333" s="17" t="s">
        <v>395</v>
      </c>
      <c r="H333" s="18">
        <v>6.4180000000000001</v>
      </c>
      <c r="I333" s="19">
        <v>13.4</v>
      </c>
      <c r="J333" s="20">
        <v>21.8</v>
      </c>
      <c r="K333" s="20">
        <v>35.5</v>
      </c>
      <c r="L333" s="15">
        <v>83026000</v>
      </c>
      <c r="M333" s="21">
        <v>4.3079999999999998</v>
      </c>
      <c r="N333" s="15"/>
      <c r="O333" s="44"/>
      <c r="P333" s="17"/>
      <c r="Q333" s="17" t="s">
        <v>63</v>
      </c>
      <c r="R333" s="17" t="s">
        <v>23</v>
      </c>
      <c r="S333" s="17" t="s">
        <v>47</v>
      </c>
      <c r="T333" s="17" t="s">
        <v>91</v>
      </c>
      <c r="U333" s="17" t="s">
        <v>61</v>
      </c>
      <c r="V333" s="17" t="s">
        <v>50</v>
      </c>
      <c r="W333" s="17" t="s">
        <v>65</v>
      </c>
      <c r="X333" s="17" t="s">
        <v>66</v>
      </c>
      <c r="Y333" s="17" t="s">
        <v>92</v>
      </c>
      <c r="Z333" s="17" t="s">
        <v>219</v>
      </c>
      <c r="AA333" s="1" t="str">
        <f>VLOOKUP(A333,'[1]FritsJurgens 2026.01 Standard'!$A:$B,2,0)</f>
        <v>ST.M+.TP-R.A.FS.SS-WT</v>
      </c>
    </row>
    <row r="334" spans="1:27" x14ac:dyDescent="0.25">
      <c r="A334" s="57">
        <v>8720681600444</v>
      </c>
      <c r="B334" s="15" t="s">
        <v>235</v>
      </c>
      <c r="C334" s="16" t="s">
        <v>796</v>
      </c>
      <c r="D334" s="28">
        <v>1145.4000000000001</v>
      </c>
      <c r="E334" s="30">
        <f>D334*0.85</f>
        <v>973.59</v>
      </c>
      <c r="F334" s="30">
        <f>D334*0.8</f>
        <v>916.32000000000016</v>
      </c>
      <c r="G334" s="17" t="s">
        <v>395</v>
      </c>
      <c r="H334" s="18">
        <v>6.4180000000000001</v>
      </c>
      <c r="I334" s="19">
        <v>13.4</v>
      </c>
      <c r="J334" s="20">
        <v>21.8</v>
      </c>
      <c r="K334" s="20">
        <v>35.5</v>
      </c>
      <c r="L334" s="15">
        <v>83026000</v>
      </c>
      <c r="M334" s="21">
        <v>4.3079999999999998</v>
      </c>
      <c r="N334" s="15"/>
      <c r="O334" s="44"/>
      <c r="P334" s="17"/>
      <c r="Q334" s="17" t="s">
        <v>63</v>
      </c>
      <c r="R334" s="17" t="s">
        <v>23</v>
      </c>
      <c r="S334" s="17" t="s">
        <v>45</v>
      </c>
      <c r="T334" s="17" t="s">
        <v>91</v>
      </c>
      <c r="U334" s="17" t="s">
        <v>61</v>
      </c>
      <c r="V334" s="17" t="s">
        <v>50</v>
      </c>
      <c r="W334" s="17" t="s">
        <v>65</v>
      </c>
      <c r="X334" s="17" t="s">
        <v>66</v>
      </c>
      <c r="Y334" s="17" t="s">
        <v>92</v>
      </c>
      <c r="Z334" s="17" t="s">
        <v>219</v>
      </c>
      <c r="AA334" s="1" t="str">
        <f>VLOOKUP(A334,'[1]FritsJurgens 2026.01 Standard'!$A:$B,2,0)</f>
        <v>ST.M+.TP-R.A.FS.SS-BK</v>
      </c>
    </row>
    <row r="335" spans="1:27" x14ac:dyDescent="0.25">
      <c r="A335" s="57">
        <v>8720681605685</v>
      </c>
      <c r="B335" s="15" t="s">
        <v>236</v>
      </c>
      <c r="C335" s="16" t="s">
        <v>797</v>
      </c>
      <c r="D335" s="28">
        <v>1145.4000000000001</v>
      </c>
      <c r="E335" s="30">
        <f>D335*0.85</f>
        <v>973.59</v>
      </c>
      <c r="F335" s="30">
        <f>D335*0.8</f>
        <v>916.32000000000016</v>
      </c>
      <c r="G335" s="17" t="s">
        <v>395</v>
      </c>
      <c r="H335" s="18">
        <v>6.4180000000000001</v>
      </c>
      <c r="I335" s="19">
        <v>13.4</v>
      </c>
      <c r="J335" s="20">
        <v>21.8</v>
      </c>
      <c r="K335" s="20">
        <v>35.5</v>
      </c>
      <c r="L335" s="15">
        <v>83026000</v>
      </c>
      <c r="M335" s="21">
        <v>4.3079999999999998</v>
      </c>
      <c r="N335" s="15"/>
      <c r="O335" s="44"/>
      <c r="P335" s="17"/>
      <c r="Q335" s="17" t="s">
        <v>63</v>
      </c>
      <c r="R335" s="17" t="s">
        <v>23</v>
      </c>
      <c r="S335" s="17" t="s">
        <v>46</v>
      </c>
      <c r="T335" s="17" t="s">
        <v>91</v>
      </c>
      <c r="U335" s="17" t="s">
        <v>61</v>
      </c>
      <c r="V335" s="17" t="s">
        <v>50</v>
      </c>
      <c r="W335" s="17" t="s">
        <v>65</v>
      </c>
      <c r="X335" s="17" t="s">
        <v>66</v>
      </c>
      <c r="Y335" s="17" t="s">
        <v>92</v>
      </c>
      <c r="Z335" s="17" t="s">
        <v>219</v>
      </c>
      <c r="AA335" s="1" t="str">
        <f>VLOOKUP(A335,'[1]FritsJurgens 2026.01 Standard'!$A:$B,2,0)</f>
        <v>ST.M+.TP-R.A.FS.SS</v>
      </c>
    </row>
    <row r="336" spans="1:27" x14ac:dyDescent="0.25">
      <c r="A336" s="57">
        <v>8720681600659</v>
      </c>
      <c r="B336" s="15" t="s">
        <v>237</v>
      </c>
      <c r="C336" s="16" t="s">
        <v>1108</v>
      </c>
      <c r="D336" s="28">
        <v>1196.5</v>
      </c>
      <c r="E336" s="30">
        <f>D336*0.85</f>
        <v>1017.025</v>
      </c>
      <c r="F336" s="30">
        <f>D336*0.8</f>
        <v>957.2</v>
      </c>
      <c r="G336" s="17" t="s">
        <v>395</v>
      </c>
      <c r="H336" s="18">
        <v>6.5069999999999997</v>
      </c>
      <c r="I336" s="19">
        <v>13.4</v>
      </c>
      <c r="J336" s="20">
        <v>21.8</v>
      </c>
      <c r="K336" s="20">
        <v>35.5</v>
      </c>
      <c r="L336" s="15">
        <v>83026000</v>
      </c>
      <c r="M336" s="21">
        <v>4.3970000000000002</v>
      </c>
      <c r="N336" s="15"/>
      <c r="O336" s="44"/>
      <c r="P336" s="17"/>
      <c r="Q336" s="17" t="s">
        <v>63</v>
      </c>
      <c r="R336" s="17" t="s">
        <v>25</v>
      </c>
      <c r="S336" s="17" t="s">
        <v>45</v>
      </c>
      <c r="T336" s="17" t="s">
        <v>91</v>
      </c>
      <c r="U336" s="17" t="s">
        <v>55</v>
      </c>
      <c r="V336" s="17" t="s">
        <v>50</v>
      </c>
      <c r="W336" s="17" t="s">
        <v>65</v>
      </c>
      <c r="X336" s="17" t="s">
        <v>66</v>
      </c>
      <c r="Y336" s="17" t="s">
        <v>92</v>
      </c>
      <c r="Z336" s="17" t="s">
        <v>219</v>
      </c>
      <c r="AA336" s="1" t="str">
        <f>VLOOKUP(A336,'[1]FritsJurgens 2026.01 Standard'!$A:$B,2,0)</f>
        <v>ST.M+.TP-R.B.R.BK</v>
      </c>
    </row>
    <row r="337" spans="1:27" x14ac:dyDescent="0.25">
      <c r="A337" s="57">
        <v>8720681601304</v>
      </c>
      <c r="B337" s="15" t="s">
        <v>238</v>
      </c>
      <c r="C337" s="16" t="s">
        <v>1109</v>
      </c>
      <c r="D337" s="28">
        <v>1196.5</v>
      </c>
      <c r="E337" s="30">
        <f>D337*0.85</f>
        <v>1017.025</v>
      </c>
      <c r="F337" s="30">
        <f>D337*0.8</f>
        <v>957.2</v>
      </c>
      <c r="G337" s="17" t="s">
        <v>395</v>
      </c>
      <c r="H337" s="18">
        <v>6.5069999999999997</v>
      </c>
      <c r="I337" s="19">
        <v>13.4</v>
      </c>
      <c r="J337" s="20">
        <v>21.8</v>
      </c>
      <c r="K337" s="20">
        <v>35.5</v>
      </c>
      <c r="L337" s="15">
        <v>83026000</v>
      </c>
      <c r="M337" s="21">
        <v>4.3970000000000002</v>
      </c>
      <c r="N337" s="15"/>
      <c r="O337" s="44"/>
      <c r="P337" s="17"/>
      <c r="Q337" s="17" t="s">
        <v>63</v>
      </c>
      <c r="R337" s="17" t="s">
        <v>25</v>
      </c>
      <c r="S337" s="17" t="s">
        <v>47</v>
      </c>
      <c r="T337" s="17" t="s">
        <v>91</v>
      </c>
      <c r="U337" s="17" t="s">
        <v>55</v>
      </c>
      <c r="V337" s="17" t="s">
        <v>50</v>
      </c>
      <c r="W337" s="17" t="s">
        <v>65</v>
      </c>
      <c r="X337" s="17" t="s">
        <v>66</v>
      </c>
      <c r="Y337" s="17" t="s">
        <v>92</v>
      </c>
      <c r="Z337" s="17" t="s">
        <v>219</v>
      </c>
      <c r="AA337" s="1" t="str">
        <f>VLOOKUP(A337,'[1]FritsJurgens 2026.01 Standard'!$A:$B,2,0)</f>
        <v>ST.M+.TP-R.B.R.BK-WT</v>
      </c>
    </row>
    <row r="338" spans="1:27" x14ac:dyDescent="0.25">
      <c r="A338" s="57">
        <v>8720681601328</v>
      </c>
      <c r="B338" s="15" t="s">
        <v>239</v>
      </c>
      <c r="C338" s="16" t="s">
        <v>1110</v>
      </c>
      <c r="D338" s="28">
        <v>1182.9000000000001</v>
      </c>
      <c r="E338" s="30">
        <f>D338*0.85</f>
        <v>1005.465</v>
      </c>
      <c r="F338" s="30">
        <f>D338*0.8</f>
        <v>946.32000000000016</v>
      </c>
      <c r="G338" s="17" t="s">
        <v>395</v>
      </c>
      <c r="H338" s="18">
        <v>6.51</v>
      </c>
      <c r="I338" s="19">
        <v>13.4</v>
      </c>
      <c r="J338" s="20">
        <v>21.8</v>
      </c>
      <c r="K338" s="20">
        <v>35.5</v>
      </c>
      <c r="L338" s="15">
        <v>83026000</v>
      </c>
      <c r="M338" s="21">
        <v>4.4000000000000004</v>
      </c>
      <c r="N338" s="15"/>
      <c r="O338" s="44"/>
      <c r="P338" s="17"/>
      <c r="Q338" s="17" t="s">
        <v>63</v>
      </c>
      <c r="R338" s="17" t="s">
        <v>25</v>
      </c>
      <c r="S338" s="17" t="s">
        <v>47</v>
      </c>
      <c r="T338" s="17" t="s">
        <v>91</v>
      </c>
      <c r="U338" s="17" t="s">
        <v>56</v>
      </c>
      <c r="V338" s="17" t="s">
        <v>50</v>
      </c>
      <c r="W338" s="17" t="s">
        <v>65</v>
      </c>
      <c r="X338" s="17" t="s">
        <v>66</v>
      </c>
      <c r="Y338" s="17" t="s">
        <v>92</v>
      </c>
      <c r="Z338" s="17" t="s">
        <v>219</v>
      </c>
      <c r="AA338" s="1" t="str">
        <f>VLOOKUP(A338,'[1]FritsJurgens 2026.01 Standard'!$A:$B,2,0)</f>
        <v>ST.M+.TP-R.B.R.SS-WT</v>
      </c>
    </row>
    <row r="339" spans="1:27" x14ac:dyDescent="0.25">
      <c r="A339" s="57">
        <v>8720681600550</v>
      </c>
      <c r="B339" s="15" t="s">
        <v>240</v>
      </c>
      <c r="C339" s="16" t="s">
        <v>1111</v>
      </c>
      <c r="D339" s="28">
        <v>1196.5</v>
      </c>
      <c r="E339" s="30">
        <f>D339*0.85</f>
        <v>1017.025</v>
      </c>
      <c r="F339" s="30">
        <f>D339*0.8</f>
        <v>957.2</v>
      </c>
      <c r="G339" s="17" t="s">
        <v>395</v>
      </c>
      <c r="H339" s="18">
        <v>6.5069999999999997</v>
      </c>
      <c r="I339" s="19">
        <v>13.4</v>
      </c>
      <c r="J339" s="20">
        <v>21.8</v>
      </c>
      <c r="K339" s="20">
        <v>35.5</v>
      </c>
      <c r="L339" s="15">
        <v>83026000</v>
      </c>
      <c r="M339" s="21">
        <v>4.3970000000000002</v>
      </c>
      <c r="N339" s="15"/>
      <c r="O339" s="44"/>
      <c r="P339" s="17"/>
      <c r="Q339" s="17" t="s">
        <v>63</v>
      </c>
      <c r="R339" s="17" t="s">
        <v>25</v>
      </c>
      <c r="S339" s="17" t="s">
        <v>46</v>
      </c>
      <c r="T339" s="17" t="s">
        <v>91</v>
      </c>
      <c r="U339" s="17" t="s">
        <v>55</v>
      </c>
      <c r="V339" s="17" t="s">
        <v>50</v>
      </c>
      <c r="W339" s="17" t="s">
        <v>65</v>
      </c>
      <c r="X339" s="17" t="s">
        <v>66</v>
      </c>
      <c r="Y339" s="17" t="s">
        <v>92</v>
      </c>
      <c r="Z339" s="17" t="s">
        <v>219</v>
      </c>
      <c r="AA339" s="1" t="str">
        <f>VLOOKUP(A339,'[1]FritsJurgens 2026.01 Standard'!$A:$B,2,0)</f>
        <v>ST.M+.TP-R.B.R.BK-SS</v>
      </c>
    </row>
    <row r="340" spans="1:27" x14ac:dyDescent="0.25">
      <c r="A340" s="57">
        <v>8720681600567</v>
      </c>
      <c r="B340" s="15" t="s">
        <v>241</v>
      </c>
      <c r="C340" s="16" t="s">
        <v>1112</v>
      </c>
      <c r="D340" s="28">
        <v>1182.9000000000001</v>
      </c>
      <c r="E340" s="30">
        <f>D340*0.85</f>
        <v>1005.465</v>
      </c>
      <c r="F340" s="30">
        <f>D340*0.8</f>
        <v>946.32000000000016</v>
      </c>
      <c r="G340" s="17" t="s">
        <v>395</v>
      </c>
      <c r="H340" s="18">
        <v>6.51</v>
      </c>
      <c r="I340" s="19">
        <v>13.4</v>
      </c>
      <c r="J340" s="20">
        <v>21.8</v>
      </c>
      <c r="K340" s="20">
        <v>35.5</v>
      </c>
      <c r="L340" s="15">
        <v>83026000</v>
      </c>
      <c r="M340" s="21">
        <v>4.4000000000000004</v>
      </c>
      <c r="N340" s="15"/>
      <c r="O340" s="44"/>
      <c r="P340" s="17"/>
      <c r="Q340" s="17" t="s">
        <v>63</v>
      </c>
      <c r="R340" s="17" t="s">
        <v>25</v>
      </c>
      <c r="S340" s="17" t="s">
        <v>45</v>
      </c>
      <c r="T340" s="17" t="s">
        <v>91</v>
      </c>
      <c r="U340" s="17" t="s">
        <v>56</v>
      </c>
      <c r="V340" s="17" t="s">
        <v>50</v>
      </c>
      <c r="W340" s="17" t="s">
        <v>65</v>
      </c>
      <c r="X340" s="17" t="s">
        <v>66</v>
      </c>
      <c r="Y340" s="17" t="s">
        <v>92</v>
      </c>
      <c r="Z340" s="17" t="s">
        <v>219</v>
      </c>
      <c r="AA340" s="1" t="str">
        <f>VLOOKUP(A340,'[1]FritsJurgens 2026.01 Standard'!$A:$B,2,0)</f>
        <v>ST.M+.TP-R.B.R.SS-BK</v>
      </c>
    </row>
    <row r="341" spans="1:27" x14ac:dyDescent="0.25">
      <c r="A341" s="57">
        <v>8720681616629</v>
      </c>
      <c r="B341" s="15" t="s">
        <v>242</v>
      </c>
      <c r="C341" s="16" t="s">
        <v>1113</v>
      </c>
      <c r="D341" s="28">
        <v>1182.9000000000001</v>
      </c>
      <c r="E341" s="30">
        <f>D341*0.85</f>
        <v>1005.465</v>
      </c>
      <c r="F341" s="30">
        <f>D341*0.8</f>
        <v>946.32000000000016</v>
      </c>
      <c r="G341" s="17" t="s">
        <v>395</v>
      </c>
      <c r="H341" s="18">
        <v>6.51</v>
      </c>
      <c r="I341" s="19">
        <v>13.4</v>
      </c>
      <c r="J341" s="20">
        <v>21.8</v>
      </c>
      <c r="K341" s="20">
        <v>35.5</v>
      </c>
      <c r="L341" s="15">
        <v>83026000</v>
      </c>
      <c r="M341" s="21">
        <v>4.4000000000000004</v>
      </c>
      <c r="N341" s="15"/>
      <c r="O341" s="44"/>
      <c r="P341" s="17"/>
      <c r="Q341" s="17" t="s">
        <v>63</v>
      </c>
      <c r="R341" s="17" t="s">
        <v>25</v>
      </c>
      <c r="S341" s="17" t="s">
        <v>46</v>
      </c>
      <c r="T341" s="17" t="s">
        <v>91</v>
      </c>
      <c r="U341" s="17" t="s">
        <v>56</v>
      </c>
      <c r="V341" s="17" t="s">
        <v>50</v>
      </c>
      <c r="W341" s="17" t="s">
        <v>65</v>
      </c>
      <c r="X341" s="17" t="s">
        <v>66</v>
      </c>
      <c r="Y341" s="17" t="s">
        <v>92</v>
      </c>
      <c r="Z341" s="17" t="s">
        <v>219</v>
      </c>
      <c r="AA341" s="1" t="str">
        <f>VLOOKUP(A341,'[1]FritsJurgens 2026.01 Standard'!$A:$B,2,0)</f>
        <v>ST.M+.TP-R.B.R.SS</v>
      </c>
    </row>
    <row r="342" spans="1:27" x14ac:dyDescent="0.25">
      <c r="A342" s="57">
        <v>8720681601397</v>
      </c>
      <c r="B342" s="15" t="s">
        <v>243</v>
      </c>
      <c r="C342" s="16" t="s">
        <v>936</v>
      </c>
      <c r="D342" s="28">
        <v>1182.9000000000001</v>
      </c>
      <c r="E342" s="30">
        <f>D342*0.85</f>
        <v>1005.465</v>
      </c>
      <c r="F342" s="30">
        <f>D342*0.8</f>
        <v>946.32000000000016</v>
      </c>
      <c r="G342" s="17" t="s">
        <v>395</v>
      </c>
      <c r="H342" s="18">
        <v>6.4420000000000002</v>
      </c>
      <c r="I342" s="19">
        <v>13.4</v>
      </c>
      <c r="J342" s="20">
        <v>21.8</v>
      </c>
      <c r="K342" s="20">
        <v>35.5</v>
      </c>
      <c r="L342" s="15">
        <v>83026000</v>
      </c>
      <c r="M342" s="21">
        <v>4.3259999999999996</v>
      </c>
      <c r="N342" s="15"/>
      <c r="O342" s="44"/>
      <c r="P342" s="17"/>
      <c r="Q342" s="17" t="s">
        <v>63</v>
      </c>
      <c r="R342" s="17" t="s">
        <v>25</v>
      </c>
      <c r="S342" s="17" t="s">
        <v>45</v>
      </c>
      <c r="T342" s="17" t="s">
        <v>91</v>
      </c>
      <c r="U342" s="17" t="s">
        <v>57</v>
      </c>
      <c r="V342" s="17" t="s">
        <v>50</v>
      </c>
      <c r="W342" s="17" t="s">
        <v>65</v>
      </c>
      <c r="X342" s="17" t="s">
        <v>66</v>
      </c>
      <c r="Y342" s="17" t="s">
        <v>92</v>
      </c>
      <c r="Z342" s="17" t="s">
        <v>219</v>
      </c>
      <c r="AA342" s="1" t="str">
        <f>VLOOKUP(A342,'[1]FritsJurgens 2026.01 Standard'!$A:$B,2,0)</f>
        <v>ST.M+.TP-R.B.S.BK</v>
      </c>
    </row>
    <row r="343" spans="1:27" x14ac:dyDescent="0.25">
      <c r="A343" s="57">
        <v>8720681601342</v>
      </c>
      <c r="B343" s="15" t="s">
        <v>244</v>
      </c>
      <c r="C343" s="16" t="s">
        <v>937</v>
      </c>
      <c r="D343" s="28">
        <v>1182.9000000000001</v>
      </c>
      <c r="E343" s="30">
        <f>D343*0.85</f>
        <v>1005.465</v>
      </c>
      <c r="F343" s="30">
        <f>D343*0.8</f>
        <v>946.32000000000016</v>
      </c>
      <c r="G343" s="17" t="s">
        <v>395</v>
      </c>
      <c r="H343" s="18">
        <v>6.4420000000000002</v>
      </c>
      <c r="I343" s="19">
        <v>13.4</v>
      </c>
      <c r="J343" s="20">
        <v>21.8</v>
      </c>
      <c r="K343" s="20">
        <v>35.5</v>
      </c>
      <c r="L343" s="15">
        <v>83026000</v>
      </c>
      <c r="M343" s="21">
        <v>4.3259999999999996</v>
      </c>
      <c r="N343" s="15"/>
      <c r="O343" s="44"/>
      <c r="P343" s="17"/>
      <c r="Q343" s="17" t="s">
        <v>63</v>
      </c>
      <c r="R343" s="17" t="s">
        <v>25</v>
      </c>
      <c r="S343" s="17" t="s">
        <v>47</v>
      </c>
      <c r="T343" s="17" t="s">
        <v>91</v>
      </c>
      <c r="U343" s="17" t="s">
        <v>57</v>
      </c>
      <c r="V343" s="17" t="s">
        <v>50</v>
      </c>
      <c r="W343" s="17" t="s">
        <v>65</v>
      </c>
      <c r="X343" s="17" t="s">
        <v>66</v>
      </c>
      <c r="Y343" s="17" t="s">
        <v>92</v>
      </c>
      <c r="Z343" s="17" t="s">
        <v>219</v>
      </c>
      <c r="AA343" s="1" t="str">
        <f>VLOOKUP(A343,'[1]FritsJurgens 2026.01 Standard'!$A:$B,2,0)</f>
        <v>ST.M+.TP-R.B.S.BK-WT</v>
      </c>
    </row>
    <row r="344" spans="1:27" x14ac:dyDescent="0.25">
      <c r="A344" s="57">
        <v>8720681601359</v>
      </c>
      <c r="B344" s="15" t="s">
        <v>245</v>
      </c>
      <c r="C344" s="16" t="s">
        <v>938</v>
      </c>
      <c r="D344" s="28">
        <v>1170.4000000000001</v>
      </c>
      <c r="E344" s="30">
        <f>D344*0.85</f>
        <v>994.84</v>
      </c>
      <c r="F344" s="30">
        <f>D344*0.8</f>
        <v>936.32000000000016</v>
      </c>
      <c r="G344" s="17" t="s">
        <v>395</v>
      </c>
      <c r="H344" s="18">
        <v>6.4420000000000002</v>
      </c>
      <c r="I344" s="19">
        <v>13.4</v>
      </c>
      <c r="J344" s="20">
        <v>21.8</v>
      </c>
      <c r="K344" s="20">
        <v>35.5</v>
      </c>
      <c r="L344" s="15">
        <v>83026000</v>
      </c>
      <c r="M344" s="21">
        <v>4.3259999999999996</v>
      </c>
      <c r="N344" s="15"/>
      <c r="O344" s="44"/>
      <c r="P344" s="17"/>
      <c r="Q344" s="17" t="s">
        <v>63</v>
      </c>
      <c r="R344" s="17" t="s">
        <v>25</v>
      </c>
      <c r="S344" s="17" t="s">
        <v>47</v>
      </c>
      <c r="T344" s="17" t="s">
        <v>91</v>
      </c>
      <c r="U344" s="17" t="s">
        <v>58</v>
      </c>
      <c r="V344" s="17" t="s">
        <v>50</v>
      </c>
      <c r="W344" s="17" t="s">
        <v>65</v>
      </c>
      <c r="X344" s="17" t="s">
        <v>66</v>
      </c>
      <c r="Y344" s="17" t="s">
        <v>92</v>
      </c>
      <c r="Z344" s="17" t="s">
        <v>219</v>
      </c>
      <c r="AA344" s="1" t="str">
        <f>VLOOKUP(A344,'[1]FritsJurgens 2026.01 Standard'!$A:$B,2,0)</f>
        <v>ST.M+.TP-R.B.S.SS-WT</v>
      </c>
    </row>
    <row r="345" spans="1:27" x14ac:dyDescent="0.25">
      <c r="A345" s="57">
        <v>8720681600581</v>
      </c>
      <c r="B345" s="15" t="s">
        <v>246</v>
      </c>
      <c r="C345" s="16" t="s">
        <v>939</v>
      </c>
      <c r="D345" s="28">
        <v>1182.9000000000001</v>
      </c>
      <c r="E345" s="30">
        <f>D345*0.85</f>
        <v>1005.465</v>
      </c>
      <c r="F345" s="30">
        <f>D345*0.8</f>
        <v>946.32000000000016</v>
      </c>
      <c r="G345" s="17" t="s">
        <v>395</v>
      </c>
      <c r="H345" s="18">
        <v>6.4420000000000002</v>
      </c>
      <c r="I345" s="19">
        <v>13.4</v>
      </c>
      <c r="J345" s="20">
        <v>21.8</v>
      </c>
      <c r="K345" s="20">
        <v>35.5</v>
      </c>
      <c r="L345" s="15">
        <v>83026000</v>
      </c>
      <c r="M345" s="21">
        <v>4.3259999999999996</v>
      </c>
      <c r="N345" s="15"/>
      <c r="O345" s="44"/>
      <c r="P345" s="17"/>
      <c r="Q345" s="17" t="s">
        <v>63</v>
      </c>
      <c r="R345" s="17" t="s">
        <v>25</v>
      </c>
      <c r="S345" s="17" t="s">
        <v>46</v>
      </c>
      <c r="T345" s="17" t="s">
        <v>91</v>
      </c>
      <c r="U345" s="17" t="s">
        <v>57</v>
      </c>
      <c r="V345" s="17" t="s">
        <v>50</v>
      </c>
      <c r="W345" s="17" t="s">
        <v>65</v>
      </c>
      <c r="X345" s="17" t="s">
        <v>66</v>
      </c>
      <c r="Y345" s="17" t="s">
        <v>92</v>
      </c>
      <c r="Z345" s="17" t="s">
        <v>219</v>
      </c>
      <c r="AA345" s="1" t="str">
        <f>VLOOKUP(A345,'[1]FritsJurgens 2026.01 Standard'!$A:$B,2,0)</f>
        <v>ST.M+.TP-R.B.S.BK-SS</v>
      </c>
    </row>
    <row r="346" spans="1:27" x14ac:dyDescent="0.25">
      <c r="A346" s="57">
        <v>8720681600598</v>
      </c>
      <c r="B346" s="15" t="s">
        <v>247</v>
      </c>
      <c r="C346" s="16" t="s">
        <v>940</v>
      </c>
      <c r="D346" s="28">
        <v>1170.4000000000001</v>
      </c>
      <c r="E346" s="30">
        <f>D346*0.85</f>
        <v>994.84</v>
      </c>
      <c r="F346" s="30">
        <f>D346*0.8</f>
        <v>936.32000000000016</v>
      </c>
      <c r="G346" s="17" t="s">
        <v>395</v>
      </c>
      <c r="H346" s="18">
        <v>6.4420000000000002</v>
      </c>
      <c r="I346" s="19">
        <v>13.4</v>
      </c>
      <c r="J346" s="20">
        <v>21.8</v>
      </c>
      <c r="K346" s="20">
        <v>35.5</v>
      </c>
      <c r="L346" s="15">
        <v>83026000</v>
      </c>
      <c r="M346" s="21">
        <v>4.3259999999999996</v>
      </c>
      <c r="N346" s="15"/>
      <c r="O346" s="44"/>
      <c r="P346" s="17"/>
      <c r="Q346" s="17" t="s">
        <v>63</v>
      </c>
      <c r="R346" s="17" t="s">
        <v>25</v>
      </c>
      <c r="S346" s="17" t="s">
        <v>45</v>
      </c>
      <c r="T346" s="17" t="s">
        <v>91</v>
      </c>
      <c r="U346" s="17" t="s">
        <v>58</v>
      </c>
      <c r="V346" s="17" t="s">
        <v>50</v>
      </c>
      <c r="W346" s="17" t="s">
        <v>65</v>
      </c>
      <c r="X346" s="17" t="s">
        <v>66</v>
      </c>
      <c r="Y346" s="17" t="s">
        <v>92</v>
      </c>
      <c r="Z346" s="17" t="s">
        <v>219</v>
      </c>
      <c r="AA346" s="1" t="str">
        <f>VLOOKUP(A346,'[1]FritsJurgens 2026.01 Standard'!$A:$B,2,0)</f>
        <v>ST.M+.TP-R.B.S.SS-BK</v>
      </c>
    </row>
    <row r="347" spans="1:27" x14ac:dyDescent="0.25">
      <c r="A347" s="57">
        <v>8720681618173</v>
      </c>
      <c r="B347" s="15" t="s">
        <v>248</v>
      </c>
      <c r="C347" s="16" t="s">
        <v>941</v>
      </c>
      <c r="D347" s="28">
        <v>1170.4000000000001</v>
      </c>
      <c r="E347" s="30">
        <f>D347*0.85</f>
        <v>994.84</v>
      </c>
      <c r="F347" s="30">
        <f>D347*0.8</f>
        <v>936.32000000000016</v>
      </c>
      <c r="G347" s="17" t="s">
        <v>395</v>
      </c>
      <c r="H347" s="18">
        <v>6.4420000000000002</v>
      </c>
      <c r="I347" s="19">
        <v>13.4</v>
      </c>
      <c r="J347" s="20">
        <v>21.8</v>
      </c>
      <c r="K347" s="20">
        <v>35.5</v>
      </c>
      <c r="L347" s="15">
        <v>83026000</v>
      </c>
      <c r="M347" s="21">
        <v>4.3259999999999996</v>
      </c>
      <c r="N347" s="15"/>
      <c r="O347" s="44"/>
      <c r="P347" s="17"/>
      <c r="Q347" s="17" t="s">
        <v>63</v>
      </c>
      <c r="R347" s="17" t="s">
        <v>25</v>
      </c>
      <c r="S347" s="17" t="s">
        <v>46</v>
      </c>
      <c r="T347" s="17" t="s">
        <v>91</v>
      </c>
      <c r="U347" s="17" t="s">
        <v>58</v>
      </c>
      <c r="V347" s="17" t="s">
        <v>50</v>
      </c>
      <c r="W347" s="17" t="s">
        <v>65</v>
      </c>
      <c r="X347" s="17" t="s">
        <v>66</v>
      </c>
      <c r="Y347" s="17" t="s">
        <v>92</v>
      </c>
      <c r="Z347" s="17" t="s">
        <v>219</v>
      </c>
      <c r="AA347" s="1" t="str">
        <f>VLOOKUP(A347,'[1]FritsJurgens 2026.01 Standard'!$A:$B,2,0)</f>
        <v>ST.M+.TP-R.B.S.SS</v>
      </c>
    </row>
    <row r="348" spans="1:27" x14ac:dyDescent="0.25">
      <c r="A348" s="57">
        <v>8720681601250</v>
      </c>
      <c r="B348" s="15" t="s">
        <v>249</v>
      </c>
      <c r="C348" s="16" t="s">
        <v>1114</v>
      </c>
      <c r="D348" s="28">
        <v>1170.4000000000001</v>
      </c>
      <c r="E348" s="30">
        <f>D348*0.85</f>
        <v>994.84</v>
      </c>
      <c r="F348" s="30">
        <f>D348*0.8</f>
        <v>936.32000000000016</v>
      </c>
      <c r="G348" s="17" t="s">
        <v>395</v>
      </c>
      <c r="H348" s="18">
        <v>6.415</v>
      </c>
      <c r="I348" s="19">
        <v>13.4</v>
      </c>
      <c r="J348" s="20">
        <v>21.8</v>
      </c>
      <c r="K348" s="20">
        <v>35.5</v>
      </c>
      <c r="L348" s="15">
        <v>83026000</v>
      </c>
      <c r="M348" s="21">
        <v>4.3049999999999997</v>
      </c>
      <c r="N348" s="15"/>
      <c r="O348" s="44"/>
      <c r="P348" s="17"/>
      <c r="Q348" s="17" t="s">
        <v>63</v>
      </c>
      <c r="R348" s="17" t="s">
        <v>25</v>
      </c>
      <c r="S348" s="17" t="s">
        <v>47</v>
      </c>
      <c r="T348" s="17" t="s">
        <v>91</v>
      </c>
      <c r="U348" s="17" t="s">
        <v>60</v>
      </c>
      <c r="V348" s="17" t="s">
        <v>50</v>
      </c>
      <c r="W348" s="17" t="s">
        <v>65</v>
      </c>
      <c r="X348" s="17" t="s">
        <v>66</v>
      </c>
      <c r="Y348" s="17" t="s">
        <v>92</v>
      </c>
      <c r="Z348" s="17" t="s">
        <v>219</v>
      </c>
      <c r="AA348" s="1" t="str">
        <f>VLOOKUP(A348,'[1]FritsJurgens 2026.01 Standard'!$A:$B,2,0)</f>
        <v>ST.M+.TP-R.B.FR.SS-WT</v>
      </c>
    </row>
    <row r="349" spans="1:27" x14ac:dyDescent="0.25">
      <c r="A349" s="57">
        <v>8720681600536</v>
      </c>
      <c r="B349" s="15" t="s">
        <v>250</v>
      </c>
      <c r="C349" s="16" t="s">
        <v>1115</v>
      </c>
      <c r="D349" s="28">
        <v>1170.4000000000001</v>
      </c>
      <c r="E349" s="30">
        <f>D349*0.85</f>
        <v>994.84</v>
      </c>
      <c r="F349" s="30">
        <f>D349*0.8</f>
        <v>936.32000000000016</v>
      </c>
      <c r="G349" s="17" t="s">
        <v>395</v>
      </c>
      <c r="H349" s="18">
        <v>6.415</v>
      </c>
      <c r="I349" s="19">
        <v>13.4</v>
      </c>
      <c r="J349" s="20">
        <v>21.8</v>
      </c>
      <c r="K349" s="20">
        <v>35.5</v>
      </c>
      <c r="L349" s="15">
        <v>83026000</v>
      </c>
      <c r="M349" s="21">
        <v>4.3049999999999997</v>
      </c>
      <c r="N349" s="15"/>
      <c r="O349" s="44"/>
      <c r="P349" s="17"/>
      <c r="Q349" s="17" t="s">
        <v>63</v>
      </c>
      <c r="R349" s="17" t="s">
        <v>25</v>
      </c>
      <c r="S349" s="17" t="s">
        <v>45</v>
      </c>
      <c r="T349" s="17" t="s">
        <v>91</v>
      </c>
      <c r="U349" s="17" t="s">
        <v>60</v>
      </c>
      <c r="V349" s="17" t="s">
        <v>50</v>
      </c>
      <c r="W349" s="17" t="s">
        <v>65</v>
      </c>
      <c r="X349" s="17" t="s">
        <v>66</v>
      </c>
      <c r="Y349" s="17" t="s">
        <v>92</v>
      </c>
      <c r="Z349" s="17" t="s">
        <v>219</v>
      </c>
      <c r="AA349" s="1" t="str">
        <f>VLOOKUP(A349,'[1]FritsJurgens 2026.01 Standard'!$A:$B,2,0)</f>
        <v>ST.M+.TP-R.B.FR.SS-BK</v>
      </c>
    </row>
    <row r="350" spans="1:27" x14ac:dyDescent="0.25">
      <c r="A350" s="57">
        <v>8720681612263</v>
      </c>
      <c r="B350" s="15" t="s">
        <v>251</v>
      </c>
      <c r="C350" s="16" t="s">
        <v>1116</v>
      </c>
      <c r="D350" s="28">
        <v>1170.4000000000001</v>
      </c>
      <c r="E350" s="30">
        <f>D350*0.85</f>
        <v>994.84</v>
      </c>
      <c r="F350" s="30">
        <f>D350*0.8</f>
        <v>936.32000000000016</v>
      </c>
      <c r="G350" s="17" t="s">
        <v>395</v>
      </c>
      <c r="H350" s="18">
        <v>6.415</v>
      </c>
      <c r="I350" s="19">
        <v>13.4</v>
      </c>
      <c r="J350" s="20">
        <v>21.8</v>
      </c>
      <c r="K350" s="20">
        <v>35.5</v>
      </c>
      <c r="L350" s="15">
        <v>83026000</v>
      </c>
      <c r="M350" s="21">
        <v>4.3049999999999997</v>
      </c>
      <c r="N350" s="15"/>
      <c r="O350" s="44"/>
      <c r="P350" s="17"/>
      <c r="Q350" s="17" t="s">
        <v>63</v>
      </c>
      <c r="R350" s="17" t="s">
        <v>25</v>
      </c>
      <c r="S350" s="17" t="s">
        <v>46</v>
      </c>
      <c r="T350" s="17" t="s">
        <v>91</v>
      </c>
      <c r="U350" s="17" t="s">
        <v>60</v>
      </c>
      <c r="V350" s="17" t="s">
        <v>50</v>
      </c>
      <c r="W350" s="17" t="s">
        <v>65</v>
      </c>
      <c r="X350" s="17" t="s">
        <v>66</v>
      </c>
      <c r="Y350" s="17" t="s">
        <v>92</v>
      </c>
      <c r="Z350" s="17" t="s">
        <v>219</v>
      </c>
      <c r="AA350" s="1" t="str">
        <f>VLOOKUP(A350,'[1]FritsJurgens 2026.01 Standard'!$A:$B,2,0)</f>
        <v>ST.M+.TP-R.B.FR.SS</v>
      </c>
    </row>
    <row r="351" spans="1:27" x14ac:dyDescent="0.25">
      <c r="A351" s="57">
        <v>8720681601298</v>
      </c>
      <c r="B351" s="15" t="s">
        <v>252</v>
      </c>
      <c r="C351" s="16" t="s">
        <v>798</v>
      </c>
      <c r="D351" s="28">
        <v>1170.4000000000001</v>
      </c>
      <c r="E351" s="30">
        <f>D351*0.85</f>
        <v>994.84</v>
      </c>
      <c r="F351" s="30">
        <f>D351*0.8</f>
        <v>936.32000000000016</v>
      </c>
      <c r="G351" s="17" t="s">
        <v>395</v>
      </c>
      <c r="H351" s="18">
        <v>6.4180000000000001</v>
      </c>
      <c r="I351" s="19">
        <v>13.4</v>
      </c>
      <c r="J351" s="20">
        <v>21.8</v>
      </c>
      <c r="K351" s="20">
        <v>35.5</v>
      </c>
      <c r="L351" s="15">
        <v>83026000</v>
      </c>
      <c r="M351" s="21">
        <v>4.3079999999999998</v>
      </c>
      <c r="N351" s="15"/>
      <c r="O351" s="44"/>
      <c r="P351" s="17"/>
      <c r="Q351" s="17" t="s">
        <v>63</v>
      </c>
      <c r="R351" s="17" t="s">
        <v>25</v>
      </c>
      <c r="S351" s="17" t="s">
        <v>47</v>
      </c>
      <c r="T351" s="17" t="s">
        <v>91</v>
      </c>
      <c r="U351" s="17" t="s">
        <v>61</v>
      </c>
      <c r="V351" s="17" t="s">
        <v>50</v>
      </c>
      <c r="W351" s="17" t="s">
        <v>65</v>
      </c>
      <c r="X351" s="17" t="s">
        <v>66</v>
      </c>
      <c r="Y351" s="17" t="s">
        <v>92</v>
      </c>
      <c r="Z351" s="17" t="s">
        <v>219</v>
      </c>
      <c r="AA351" s="1" t="str">
        <f>VLOOKUP(A351,'[1]FritsJurgens 2026.01 Standard'!$A:$B,2,0)</f>
        <v>ST.M+.TP-R.B.FS.SS-WT</v>
      </c>
    </row>
    <row r="352" spans="1:27" x14ac:dyDescent="0.25">
      <c r="A352" s="57">
        <v>8720681600543</v>
      </c>
      <c r="B352" s="15" t="s">
        <v>253</v>
      </c>
      <c r="C352" s="16" t="s">
        <v>799</v>
      </c>
      <c r="D352" s="28">
        <v>1170.4000000000001</v>
      </c>
      <c r="E352" s="30">
        <f>D352*0.85</f>
        <v>994.84</v>
      </c>
      <c r="F352" s="30">
        <f>D352*0.8</f>
        <v>936.32000000000016</v>
      </c>
      <c r="G352" s="17" t="s">
        <v>395</v>
      </c>
      <c r="H352" s="18">
        <v>6.4180000000000001</v>
      </c>
      <c r="I352" s="19">
        <v>13.4</v>
      </c>
      <c r="J352" s="20">
        <v>21.8</v>
      </c>
      <c r="K352" s="20">
        <v>35.5</v>
      </c>
      <c r="L352" s="15">
        <v>83026000</v>
      </c>
      <c r="M352" s="21">
        <v>4.3079999999999998</v>
      </c>
      <c r="N352" s="15"/>
      <c r="O352" s="44"/>
      <c r="P352" s="17"/>
      <c r="Q352" s="17" t="s">
        <v>63</v>
      </c>
      <c r="R352" s="17" t="s">
        <v>25</v>
      </c>
      <c r="S352" s="17" t="s">
        <v>45</v>
      </c>
      <c r="T352" s="17" t="s">
        <v>91</v>
      </c>
      <c r="U352" s="17" t="s">
        <v>61</v>
      </c>
      <c r="V352" s="17" t="s">
        <v>50</v>
      </c>
      <c r="W352" s="17" t="s">
        <v>65</v>
      </c>
      <c r="X352" s="17" t="s">
        <v>66</v>
      </c>
      <c r="Y352" s="17" t="s">
        <v>92</v>
      </c>
      <c r="Z352" s="17" t="s">
        <v>219</v>
      </c>
      <c r="AA352" s="1" t="str">
        <f>VLOOKUP(A352,'[1]FritsJurgens 2026.01 Standard'!$A:$B,2,0)</f>
        <v>ST.M+.TP-R.B.FS.SS-BK</v>
      </c>
    </row>
    <row r="353" spans="1:27" x14ac:dyDescent="0.25">
      <c r="A353" s="57">
        <v>8720681619903</v>
      </c>
      <c r="B353" s="15" t="s">
        <v>254</v>
      </c>
      <c r="C353" s="16" t="s">
        <v>800</v>
      </c>
      <c r="D353" s="28">
        <v>1170.4000000000001</v>
      </c>
      <c r="E353" s="30">
        <f>D353*0.85</f>
        <v>994.84</v>
      </c>
      <c r="F353" s="30">
        <f>D353*0.8</f>
        <v>936.32000000000016</v>
      </c>
      <c r="G353" s="17" t="s">
        <v>395</v>
      </c>
      <c r="H353" s="18">
        <v>6.4180000000000001</v>
      </c>
      <c r="I353" s="19">
        <v>13.4</v>
      </c>
      <c r="J353" s="20">
        <v>21.8</v>
      </c>
      <c r="K353" s="20">
        <v>35.5</v>
      </c>
      <c r="L353" s="15">
        <v>83026000</v>
      </c>
      <c r="M353" s="21">
        <v>4.3079999999999998</v>
      </c>
      <c r="N353" s="15"/>
      <c r="O353" s="44"/>
      <c r="P353" s="17"/>
      <c r="Q353" s="17" t="s">
        <v>63</v>
      </c>
      <c r="R353" s="17" t="s">
        <v>25</v>
      </c>
      <c r="S353" s="17" t="s">
        <v>46</v>
      </c>
      <c r="T353" s="17" t="s">
        <v>91</v>
      </c>
      <c r="U353" s="17" t="s">
        <v>61</v>
      </c>
      <c r="V353" s="17" t="s">
        <v>50</v>
      </c>
      <c r="W353" s="17" t="s">
        <v>65</v>
      </c>
      <c r="X353" s="17" t="s">
        <v>66</v>
      </c>
      <c r="Y353" s="17" t="s">
        <v>92</v>
      </c>
      <c r="Z353" s="17" t="s">
        <v>219</v>
      </c>
      <c r="AA353" s="1" t="str">
        <f>VLOOKUP(A353,'[1]FritsJurgens 2026.01 Standard'!$A:$B,2,0)</f>
        <v>ST.M+.TP-R.B.FS.SS</v>
      </c>
    </row>
    <row r="354" spans="1:27" x14ac:dyDescent="0.25">
      <c r="A354" s="57">
        <v>8720681609669</v>
      </c>
      <c r="B354" s="15" t="s">
        <v>255</v>
      </c>
      <c r="C354" s="16" t="s">
        <v>1117</v>
      </c>
      <c r="D354" s="28">
        <v>1358.3</v>
      </c>
      <c r="E354" s="30">
        <f>D354*0.85</f>
        <v>1154.5549999999998</v>
      </c>
      <c r="F354" s="30">
        <f>D354*0.8</f>
        <v>1086.6400000000001</v>
      </c>
      <c r="G354" s="17" t="s">
        <v>395</v>
      </c>
      <c r="H354" s="18">
        <v>6.5069999999999997</v>
      </c>
      <c r="I354" s="19">
        <v>13.4</v>
      </c>
      <c r="J354" s="20">
        <v>21.8</v>
      </c>
      <c r="K354" s="20">
        <v>35.5</v>
      </c>
      <c r="L354" s="15">
        <v>83026000</v>
      </c>
      <c r="M354" s="21">
        <v>4.3970000000000002</v>
      </c>
      <c r="N354" s="15"/>
      <c r="O354" s="44"/>
      <c r="P354" s="17"/>
      <c r="Q354" s="17" t="s">
        <v>63</v>
      </c>
      <c r="R354" s="17" t="s">
        <v>27</v>
      </c>
      <c r="S354" s="17" t="s">
        <v>45</v>
      </c>
      <c r="T354" s="17" t="s">
        <v>91</v>
      </c>
      <c r="U354" s="17" t="s">
        <v>55</v>
      </c>
      <c r="V354" s="17" t="s">
        <v>50</v>
      </c>
      <c r="W354" s="17" t="s">
        <v>65</v>
      </c>
      <c r="X354" s="17" t="s">
        <v>66</v>
      </c>
      <c r="Y354" s="17" t="s">
        <v>92</v>
      </c>
      <c r="Z354" s="17" t="s">
        <v>219</v>
      </c>
      <c r="AA354" s="1" t="str">
        <f>VLOOKUP(A354,'[1]FritsJurgens 2026.01 Standard'!$A:$B,2,0)</f>
        <v>ST.M+.TP-R.C.R.BK</v>
      </c>
    </row>
    <row r="355" spans="1:27" x14ac:dyDescent="0.25">
      <c r="A355" s="57">
        <v>8720681601403</v>
      </c>
      <c r="B355" s="15" t="s">
        <v>256</v>
      </c>
      <c r="C355" s="16" t="s">
        <v>1118</v>
      </c>
      <c r="D355" s="28">
        <v>1358.3</v>
      </c>
      <c r="E355" s="30">
        <f>D355*0.85</f>
        <v>1154.5549999999998</v>
      </c>
      <c r="F355" s="30">
        <f>D355*0.8</f>
        <v>1086.6400000000001</v>
      </c>
      <c r="G355" s="17" t="s">
        <v>395</v>
      </c>
      <c r="H355" s="18">
        <v>6.5069999999999997</v>
      </c>
      <c r="I355" s="19">
        <v>13.4</v>
      </c>
      <c r="J355" s="20">
        <v>21.8</v>
      </c>
      <c r="K355" s="20">
        <v>35.5</v>
      </c>
      <c r="L355" s="15">
        <v>83026000</v>
      </c>
      <c r="M355" s="21">
        <v>4.3970000000000002</v>
      </c>
      <c r="N355" s="15"/>
      <c r="O355" s="44"/>
      <c r="P355" s="17"/>
      <c r="Q355" s="17" t="s">
        <v>63</v>
      </c>
      <c r="R355" s="17" t="s">
        <v>27</v>
      </c>
      <c r="S355" s="17" t="s">
        <v>47</v>
      </c>
      <c r="T355" s="17" t="s">
        <v>91</v>
      </c>
      <c r="U355" s="17" t="s">
        <v>55</v>
      </c>
      <c r="V355" s="17" t="s">
        <v>50</v>
      </c>
      <c r="W355" s="17" t="s">
        <v>65</v>
      </c>
      <c r="X355" s="17" t="s">
        <v>66</v>
      </c>
      <c r="Y355" s="17" t="s">
        <v>92</v>
      </c>
      <c r="Z355" s="17" t="s">
        <v>219</v>
      </c>
      <c r="AA355" s="1" t="str">
        <f>VLOOKUP(A355,'[1]FritsJurgens 2026.01 Standard'!$A:$B,2,0)</f>
        <v>ST.M+.TP-R.C.R.BK-WT</v>
      </c>
    </row>
    <row r="356" spans="1:27" x14ac:dyDescent="0.25">
      <c r="A356" s="57">
        <v>8720681601410</v>
      </c>
      <c r="B356" s="15" t="s">
        <v>257</v>
      </c>
      <c r="C356" s="16" t="s">
        <v>1119</v>
      </c>
      <c r="D356" s="28">
        <v>1344.7</v>
      </c>
      <c r="E356" s="30">
        <f>D356*0.85</f>
        <v>1142.9950000000001</v>
      </c>
      <c r="F356" s="30">
        <f>D356*0.8</f>
        <v>1075.76</v>
      </c>
      <c r="G356" s="17" t="s">
        <v>395</v>
      </c>
      <c r="H356" s="18">
        <v>6.51</v>
      </c>
      <c r="I356" s="19">
        <v>13.4</v>
      </c>
      <c r="J356" s="20">
        <v>21.8</v>
      </c>
      <c r="K356" s="20">
        <v>35.5</v>
      </c>
      <c r="L356" s="15">
        <v>83026000</v>
      </c>
      <c r="M356" s="21">
        <v>4.4000000000000004</v>
      </c>
      <c r="N356" s="15"/>
      <c r="O356" s="44"/>
      <c r="P356" s="17"/>
      <c r="Q356" s="17" t="s">
        <v>63</v>
      </c>
      <c r="R356" s="17" t="s">
        <v>27</v>
      </c>
      <c r="S356" s="17" t="s">
        <v>47</v>
      </c>
      <c r="T356" s="17" t="s">
        <v>91</v>
      </c>
      <c r="U356" s="17" t="s">
        <v>56</v>
      </c>
      <c r="V356" s="17" t="s">
        <v>50</v>
      </c>
      <c r="W356" s="17" t="s">
        <v>65</v>
      </c>
      <c r="X356" s="17" t="s">
        <v>66</v>
      </c>
      <c r="Y356" s="17" t="s">
        <v>92</v>
      </c>
      <c r="Z356" s="17" t="s">
        <v>219</v>
      </c>
      <c r="AA356" s="1" t="str">
        <f>VLOOKUP(A356,'[1]FritsJurgens 2026.01 Standard'!$A:$B,2,0)</f>
        <v>ST.M+.TP-R.C.R.SS-WT</v>
      </c>
    </row>
    <row r="357" spans="1:27" x14ac:dyDescent="0.25">
      <c r="A357" s="57">
        <v>8720681600666</v>
      </c>
      <c r="B357" s="15" t="s">
        <v>258</v>
      </c>
      <c r="C357" s="16" t="s">
        <v>1120</v>
      </c>
      <c r="D357" s="28">
        <v>1358.3</v>
      </c>
      <c r="E357" s="30">
        <f>D357*0.85</f>
        <v>1154.5549999999998</v>
      </c>
      <c r="F357" s="30">
        <f>D357*0.8</f>
        <v>1086.6400000000001</v>
      </c>
      <c r="G357" s="17" t="s">
        <v>395</v>
      </c>
      <c r="H357" s="18">
        <v>6.5069999999999997</v>
      </c>
      <c r="I357" s="19">
        <v>13.4</v>
      </c>
      <c r="J357" s="20">
        <v>21.8</v>
      </c>
      <c r="K357" s="20">
        <v>35.5</v>
      </c>
      <c r="L357" s="15">
        <v>83026000</v>
      </c>
      <c r="M357" s="21">
        <v>4.3970000000000002</v>
      </c>
      <c r="N357" s="15"/>
      <c r="O357" s="44"/>
      <c r="P357" s="17"/>
      <c r="Q357" s="17" t="s">
        <v>63</v>
      </c>
      <c r="R357" s="17" t="s">
        <v>27</v>
      </c>
      <c r="S357" s="17" t="s">
        <v>46</v>
      </c>
      <c r="T357" s="17" t="s">
        <v>91</v>
      </c>
      <c r="U357" s="17" t="s">
        <v>55</v>
      </c>
      <c r="V357" s="17" t="s">
        <v>50</v>
      </c>
      <c r="W357" s="17" t="s">
        <v>65</v>
      </c>
      <c r="X357" s="17" t="s">
        <v>66</v>
      </c>
      <c r="Y357" s="17" t="s">
        <v>92</v>
      </c>
      <c r="Z357" s="17" t="s">
        <v>219</v>
      </c>
      <c r="AA357" s="1" t="str">
        <f>VLOOKUP(A357,'[1]FritsJurgens 2026.01 Standard'!$A:$B,2,0)</f>
        <v>ST.M+.TP-R.C.R.BK-SS</v>
      </c>
    </row>
    <row r="358" spans="1:27" x14ac:dyDescent="0.25">
      <c r="A358" s="57">
        <v>8720681600710</v>
      </c>
      <c r="B358" s="15" t="s">
        <v>259</v>
      </c>
      <c r="C358" s="16" t="s">
        <v>1121</v>
      </c>
      <c r="D358" s="28">
        <v>1344.7</v>
      </c>
      <c r="E358" s="30">
        <f>D358*0.85</f>
        <v>1142.9950000000001</v>
      </c>
      <c r="F358" s="30">
        <f>D358*0.8</f>
        <v>1075.76</v>
      </c>
      <c r="G358" s="17" t="s">
        <v>395</v>
      </c>
      <c r="H358" s="18">
        <v>6.51</v>
      </c>
      <c r="I358" s="19">
        <v>13.4</v>
      </c>
      <c r="J358" s="20">
        <v>21.8</v>
      </c>
      <c r="K358" s="20">
        <v>35.5</v>
      </c>
      <c r="L358" s="15">
        <v>83026000</v>
      </c>
      <c r="M358" s="21">
        <v>4.4000000000000004</v>
      </c>
      <c r="N358" s="15"/>
      <c r="O358" s="44"/>
      <c r="P358" s="17"/>
      <c r="Q358" s="17" t="s">
        <v>63</v>
      </c>
      <c r="R358" s="17" t="s">
        <v>27</v>
      </c>
      <c r="S358" s="17" t="s">
        <v>45</v>
      </c>
      <c r="T358" s="17" t="s">
        <v>91</v>
      </c>
      <c r="U358" s="17" t="s">
        <v>56</v>
      </c>
      <c r="V358" s="17" t="s">
        <v>50</v>
      </c>
      <c r="W358" s="17" t="s">
        <v>65</v>
      </c>
      <c r="X358" s="17" t="s">
        <v>66</v>
      </c>
      <c r="Y358" s="17" t="s">
        <v>92</v>
      </c>
      <c r="Z358" s="17" t="s">
        <v>219</v>
      </c>
      <c r="AA358" s="1" t="str">
        <f>VLOOKUP(A358,'[1]FritsJurgens 2026.01 Standard'!$A:$B,2,0)</f>
        <v>ST.M+.TP-R.C.R.SS-BK</v>
      </c>
    </row>
    <row r="359" spans="1:27" x14ac:dyDescent="0.25">
      <c r="A359" s="57">
        <v>8720681600512</v>
      </c>
      <c r="B359" s="15" t="s">
        <v>260</v>
      </c>
      <c r="C359" s="16" t="s">
        <v>1122</v>
      </c>
      <c r="D359" s="28">
        <v>1344.7</v>
      </c>
      <c r="E359" s="30">
        <f>D359*0.85</f>
        <v>1142.9950000000001</v>
      </c>
      <c r="F359" s="30">
        <f>D359*0.8</f>
        <v>1075.76</v>
      </c>
      <c r="G359" s="17" t="s">
        <v>395</v>
      </c>
      <c r="H359" s="18">
        <v>6.51</v>
      </c>
      <c r="I359" s="19">
        <v>13.4</v>
      </c>
      <c r="J359" s="20">
        <v>21.8</v>
      </c>
      <c r="K359" s="20">
        <v>35.5</v>
      </c>
      <c r="L359" s="15">
        <v>83026000</v>
      </c>
      <c r="M359" s="21">
        <v>4.4000000000000004</v>
      </c>
      <c r="N359" s="15"/>
      <c r="O359" s="44"/>
      <c r="P359" s="17"/>
      <c r="Q359" s="17" t="s">
        <v>63</v>
      </c>
      <c r="R359" s="17" t="s">
        <v>27</v>
      </c>
      <c r="S359" s="17" t="s">
        <v>46</v>
      </c>
      <c r="T359" s="17" t="s">
        <v>91</v>
      </c>
      <c r="U359" s="17" t="s">
        <v>56</v>
      </c>
      <c r="V359" s="17" t="s">
        <v>50</v>
      </c>
      <c r="W359" s="17" t="s">
        <v>65</v>
      </c>
      <c r="X359" s="17" t="s">
        <v>66</v>
      </c>
      <c r="Y359" s="17" t="s">
        <v>92</v>
      </c>
      <c r="Z359" s="17" t="s">
        <v>219</v>
      </c>
      <c r="AA359" s="1" t="str">
        <f>VLOOKUP(A359,'[1]FritsJurgens 2026.01 Standard'!$A:$B,2,0)</f>
        <v>ST.M+.TP-R.C.R.SS</v>
      </c>
    </row>
    <row r="360" spans="1:27" x14ac:dyDescent="0.25">
      <c r="A360" s="57">
        <v>8720681618692</v>
      </c>
      <c r="B360" s="15" t="s">
        <v>261</v>
      </c>
      <c r="C360" s="16" t="s">
        <v>942</v>
      </c>
      <c r="D360" s="28">
        <v>1344.7</v>
      </c>
      <c r="E360" s="30">
        <f>D360*0.85</f>
        <v>1142.9950000000001</v>
      </c>
      <c r="F360" s="30">
        <f>D360*0.8</f>
        <v>1075.76</v>
      </c>
      <c r="G360" s="17" t="s">
        <v>395</v>
      </c>
      <c r="H360" s="18">
        <v>6.4420000000000002</v>
      </c>
      <c r="I360" s="19">
        <v>13.4</v>
      </c>
      <c r="J360" s="20">
        <v>21.8</v>
      </c>
      <c r="K360" s="20">
        <v>35.5</v>
      </c>
      <c r="L360" s="15">
        <v>83026000</v>
      </c>
      <c r="M360" s="21">
        <v>4.3259999999999996</v>
      </c>
      <c r="N360" s="15"/>
      <c r="O360" s="44"/>
      <c r="P360" s="17"/>
      <c r="Q360" s="17" t="s">
        <v>63</v>
      </c>
      <c r="R360" s="17" t="s">
        <v>27</v>
      </c>
      <c r="S360" s="17" t="s">
        <v>45</v>
      </c>
      <c r="T360" s="17" t="s">
        <v>91</v>
      </c>
      <c r="U360" s="17" t="s">
        <v>57</v>
      </c>
      <c r="V360" s="17" t="s">
        <v>50</v>
      </c>
      <c r="W360" s="17" t="s">
        <v>65</v>
      </c>
      <c r="X360" s="17" t="s">
        <v>66</v>
      </c>
      <c r="Y360" s="17" t="s">
        <v>92</v>
      </c>
      <c r="Z360" s="17" t="s">
        <v>219</v>
      </c>
      <c r="AA360" s="1" t="str">
        <f>VLOOKUP(A360,'[1]FritsJurgens 2026.01 Standard'!$A:$B,2,0)</f>
        <v>ST.M+.TP-R.C.S.BK</v>
      </c>
    </row>
    <row r="361" spans="1:27" x14ac:dyDescent="0.25">
      <c r="A361" s="57">
        <v>8720681601441</v>
      </c>
      <c r="B361" s="15" t="s">
        <v>262</v>
      </c>
      <c r="C361" s="16" t="s">
        <v>943</v>
      </c>
      <c r="D361" s="28">
        <v>1344.7</v>
      </c>
      <c r="E361" s="30">
        <f>D361*0.85</f>
        <v>1142.9950000000001</v>
      </c>
      <c r="F361" s="30">
        <f>D361*0.8</f>
        <v>1075.76</v>
      </c>
      <c r="G361" s="17" t="s">
        <v>395</v>
      </c>
      <c r="H361" s="18">
        <v>6.4420000000000002</v>
      </c>
      <c r="I361" s="19">
        <v>13.4</v>
      </c>
      <c r="J361" s="20">
        <v>21.8</v>
      </c>
      <c r="K361" s="20">
        <v>35.5</v>
      </c>
      <c r="L361" s="15">
        <v>83026000</v>
      </c>
      <c r="M361" s="21">
        <v>4.3259999999999996</v>
      </c>
      <c r="N361" s="15"/>
      <c r="O361" s="44"/>
      <c r="P361" s="17"/>
      <c r="Q361" s="17" t="s">
        <v>63</v>
      </c>
      <c r="R361" s="17" t="s">
        <v>27</v>
      </c>
      <c r="S361" s="17" t="s">
        <v>47</v>
      </c>
      <c r="T361" s="17" t="s">
        <v>91</v>
      </c>
      <c r="U361" s="17" t="s">
        <v>57</v>
      </c>
      <c r="V361" s="17" t="s">
        <v>50</v>
      </c>
      <c r="W361" s="17" t="s">
        <v>65</v>
      </c>
      <c r="X361" s="17" t="s">
        <v>66</v>
      </c>
      <c r="Y361" s="17" t="s">
        <v>92</v>
      </c>
      <c r="Z361" s="17" t="s">
        <v>219</v>
      </c>
      <c r="AA361" s="1" t="str">
        <f>VLOOKUP(A361,'[1]FritsJurgens 2026.01 Standard'!$A:$B,2,0)</f>
        <v>ST.M+.TP-R.C.S.BK-WT</v>
      </c>
    </row>
    <row r="362" spans="1:27" x14ac:dyDescent="0.25">
      <c r="A362" s="57">
        <v>8720681601458</v>
      </c>
      <c r="B362" s="15" t="s">
        <v>263</v>
      </c>
      <c r="C362" s="16" t="s">
        <v>944</v>
      </c>
      <c r="D362" s="28">
        <v>1332.2</v>
      </c>
      <c r="E362" s="30">
        <f>D362*0.85</f>
        <v>1132.3700000000001</v>
      </c>
      <c r="F362" s="30">
        <f>D362*0.8</f>
        <v>1065.76</v>
      </c>
      <c r="G362" s="17" t="s">
        <v>395</v>
      </c>
      <c r="H362" s="18">
        <v>6.4420000000000002</v>
      </c>
      <c r="I362" s="19">
        <v>13.4</v>
      </c>
      <c r="J362" s="20">
        <v>21.8</v>
      </c>
      <c r="K362" s="20">
        <v>35.5</v>
      </c>
      <c r="L362" s="15">
        <v>83026000</v>
      </c>
      <c r="M362" s="21">
        <v>4.3259999999999996</v>
      </c>
      <c r="N362" s="15"/>
      <c r="O362" s="44"/>
      <c r="P362" s="17"/>
      <c r="Q362" s="17" t="s">
        <v>63</v>
      </c>
      <c r="R362" s="17" t="s">
        <v>27</v>
      </c>
      <c r="S362" s="17" t="s">
        <v>47</v>
      </c>
      <c r="T362" s="17" t="s">
        <v>91</v>
      </c>
      <c r="U362" s="17" t="s">
        <v>58</v>
      </c>
      <c r="V362" s="17" t="s">
        <v>50</v>
      </c>
      <c r="W362" s="17" t="s">
        <v>65</v>
      </c>
      <c r="X362" s="17" t="s">
        <v>66</v>
      </c>
      <c r="Y362" s="17" t="s">
        <v>92</v>
      </c>
      <c r="Z362" s="17" t="s">
        <v>219</v>
      </c>
      <c r="AA362" s="1" t="str">
        <f>VLOOKUP(A362,'[1]FritsJurgens 2026.01 Standard'!$A:$B,2,0)</f>
        <v>ST.M+.TP-R.C.S.SS-WT</v>
      </c>
    </row>
    <row r="363" spans="1:27" x14ac:dyDescent="0.25">
      <c r="A363" s="57">
        <v>8720681600727</v>
      </c>
      <c r="B363" s="15" t="s">
        <v>264</v>
      </c>
      <c r="C363" s="16" t="s">
        <v>945</v>
      </c>
      <c r="D363" s="28">
        <v>1344.7</v>
      </c>
      <c r="E363" s="30">
        <f>D363*0.85</f>
        <v>1142.9950000000001</v>
      </c>
      <c r="F363" s="30">
        <f>D363*0.8</f>
        <v>1075.76</v>
      </c>
      <c r="G363" s="17" t="s">
        <v>395</v>
      </c>
      <c r="H363" s="18">
        <v>6.4420000000000002</v>
      </c>
      <c r="I363" s="19">
        <v>13.4</v>
      </c>
      <c r="J363" s="20">
        <v>21.8</v>
      </c>
      <c r="K363" s="20">
        <v>35.5</v>
      </c>
      <c r="L363" s="15">
        <v>83026000</v>
      </c>
      <c r="M363" s="21">
        <v>4.3259999999999996</v>
      </c>
      <c r="N363" s="15"/>
      <c r="O363" s="44"/>
      <c r="P363" s="17"/>
      <c r="Q363" s="17" t="s">
        <v>63</v>
      </c>
      <c r="R363" s="17" t="s">
        <v>27</v>
      </c>
      <c r="S363" s="17" t="s">
        <v>46</v>
      </c>
      <c r="T363" s="17" t="s">
        <v>91</v>
      </c>
      <c r="U363" s="17" t="s">
        <v>57</v>
      </c>
      <c r="V363" s="17" t="s">
        <v>50</v>
      </c>
      <c r="W363" s="17" t="s">
        <v>65</v>
      </c>
      <c r="X363" s="17" t="s">
        <v>66</v>
      </c>
      <c r="Y363" s="17" t="s">
        <v>92</v>
      </c>
      <c r="Z363" s="17" t="s">
        <v>219</v>
      </c>
      <c r="AA363" s="1" t="str">
        <f>VLOOKUP(A363,'[1]FritsJurgens 2026.01 Standard'!$A:$B,2,0)</f>
        <v>ST.M+.TP-R.C.S.BK-SS</v>
      </c>
    </row>
    <row r="364" spans="1:27" x14ac:dyDescent="0.25">
      <c r="A364" s="57">
        <v>8720681600734</v>
      </c>
      <c r="B364" s="15" t="s">
        <v>265</v>
      </c>
      <c r="C364" s="16" t="s">
        <v>946</v>
      </c>
      <c r="D364" s="28">
        <v>1332.2</v>
      </c>
      <c r="E364" s="30">
        <f>D364*0.85</f>
        <v>1132.3700000000001</v>
      </c>
      <c r="F364" s="30">
        <f>D364*0.8</f>
        <v>1065.76</v>
      </c>
      <c r="G364" s="17" t="s">
        <v>395</v>
      </c>
      <c r="H364" s="18">
        <v>6.4420000000000002</v>
      </c>
      <c r="I364" s="19">
        <v>13.4</v>
      </c>
      <c r="J364" s="20">
        <v>21.8</v>
      </c>
      <c r="K364" s="20">
        <v>35.5</v>
      </c>
      <c r="L364" s="15">
        <v>83026000</v>
      </c>
      <c r="M364" s="21">
        <v>4.3259999999999996</v>
      </c>
      <c r="N364" s="15"/>
      <c r="O364" s="44"/>
      <c r="P364" s="17"/>
      <c r="Q364" s="17" t="s">
        <v>63</v>
      </c>
      <c r="R364" s="17" t="s">
        <v>27</v>
      </c>
      <c r="S364" s="17" t="s">
        <v>45</v>
      </c>
      <c r="T364" s="17" t="s">
        <v>91</v>
      </c>
      <c r="U364" s="17" t="s">
        <v>58</v>
      </c>
      <c r="V364" s="17" t="s">
        <v>50</v>
      </c>
      <c r="W364" s="17" t="s">
        <v>65</v>
      </c>
      <c r="X364" s="17" t="s">
        <v>66</v>
      </c>
      <c r="Y364" s="17" t="s">
        <v>92</v>
      </c>
      <c r="Z364" s="17" t="s">
        <v>219</v>
      </c>
      <c r="AA364" s="1" t="str">
        <f>VLOOKUP(A364,'[1]FritsJurgens 2026.01 Standard'!$A:$B,2,0)</f>
        <v>ST.M+.TP-R.C.S.SS-BK</v>
      </c>
    </row>
    <row r="365" spans="1:27" x14ac:dyDescent="0.25">
      <c r="A365" s="57">
        <v>8720681608174</v>
      </c>
      <c r="B365" s="15" t="s">
        <v>266</v>
      </c>
      <c r="C365" s="16" t="s">
        <v>947</v>
      </c>
      <c r="D365" s="28">
        <v>1332.2</v>
      </c>
      <c r="E365" s="30">
        <f>D365*0.85</f>
        <v>1132.3700000000001</v>
      </c>
      <c r="F365" s="30">
        <f>D365*0.8</f>
        <v>1065.76</v>
      </c>
      <c r="G365" s="17" t="s">
        <v>395</v>
      </c>
      <c r="H365" s="18">
        <v>6.4420000000000002</v>
      </c>
      <c r="I365" s="19">
        <v>13.4</v>
      </c>
      <c r="J365" s="20">
        <v>21.8</v>
      </c>
      <c r="K365" s="20">
        <v>35.5</v>
      </c>
      <c r="L365" s="15">
        <v>83026000</v>
      </c>
      <c r="M365" s="21">
        <v>4.3259999999999996</v>
      </c>
      <c r="N365" s="15"/>
      <c r="O365" s="44"/>
      <c r="P365" s="17"/>
      <c r="Q365" s="17" t="s">
        <v>63</v>
      </c>
      <c r="R365" s="17" t="s">
        <v>27</v>
      </c>
      <c r="S365" s="17" t="s">
        <v>46</v>
      </c>
      <c r="T365" s="17" t="s">
        <v>91</v>
      </c>
      <c r="U365" s="17" t="s">
        <v>58</v>
      </c>
      <c r="V365" s="17" t="s">
        <v>50</v>
      </c>
      <c r="W365" s="17" t="s">
        <v>65</v>
      </c>
      <c r="X365" s="17" t="s">
        <v>66</v>
      </c>
      <c r="Y365" s="17" t="s">
        <v>92</v>
      </c>
      <c r="Z365" s="17" t="s">
        <v>219</v>
      </c>
      <c r="AA365" s="1" t="str">
        <f>VLOOKUP(A365,'[1]FritsJurgens 2026.01 Standard'!$A:$B,2,0)</f>
        <v>ST.M+.TP-R.C.S.SS</v>
      </c>
    </row>
    <row r="366" spans="1:27" x14ac:dyDescent="0.25">
      <c r="A366" s="57">
        <v>8720681601366</v>
      </c>
      <c r="B366" s="15" t="s">
        <v>267</v>
      </c>
      <c r="C366" s="16" t="s">
        <v>1123</v>
      </c>
      <c r="D366" s="28">
        <v>1332.2</v>
      </c>
      <c r="E366" s="30">
        <f>D366*0.85</f>
        <v>1132.3700000000001</v>
      </c>
      <c r="F366" s="30">
        <f>D366*0.8</f>
        <v>1065.76</v>
      </c>
      <c r="G366" s="17" t="s">
        <v>395</v>
      </c>
      <c r="H366" s="18">
        <v>6.415</v>
      </c>
      <c r="I366" s="19">
        <v>13.4</v>
      </c>
      <c r="J366" s="20">
        <v>21.8</v>
      </c>
      <c r="K366" s="20">
        <v>35.5</v>
      </c>
      <c r="L366" s="15">
        <v>83026000</v>
      </c>
      <c r="M366" s="21">
        <v>4.3049999999999997</v>
      </c>
      <c r="N366" s="15"/>
      <c r="O366" s="44"/>
      <c r="P366" s="17"/>
      <c r="Q366" s="17" t="s">
        <v>63</v>
      </c>
      <c r="R366" s="17" t="s">
        <v>27</v>
      </c>
      <c r="S366" s="17" t="s">
        <v>47</v>
      </c>
      <c r="T366" s="17" t="s">
        <v>91</v>
      </c>
      <c r="U366" s="17" t="s">
        <v>60</v>
      </c>
      <c r="V366" s="17" t="s">
        <v>50</v>
      </c>
      <c r="W366" s="17" t="s">
        <v>65</v>
      </c>
      <c r="X366" s="17" t="s">
        <v>66</v>
      </c>
      <c r="Y366" s="17" t="s">
        <v>92</v>
      </c>
      <c r="Z366" s="17" t="s">
        <v>219</v>
      </c>
      <c r="AA366" s="1" t="str">
        <f>VLOOKUP(A366,'[1]FritsJurgens 2026.01 Standard'!$A:$B,2,0)</f>
        <v>ST.M+.TP-R.C.FR.SS-WT</v>
      </c>
    </row>
    <row r="367" spans="1:27" x14ac:dyDescent="0.25">
      <c r="A367" s="57">
        <v>8720681600611</v>
      </c>
      <c r="B367" s="15" t="s">
        <v>268</v>
      </c>
      <c r="C367" s="16" t="s">
        <v>1124</v>
      </c>
      <c r="D367" s="28">
        <v>1332.2</v>
      </c>
      <c r="E367" s="30">
        <f>D367*0.85</f>
        <v>1132.3700000000001</v>
      </c>
      <c r="F367" s="30">
        <f>D367*0.8</f>
        <v>1065.76</v>
      </c>
      <c r="G367" s="17" t="s">
        <v>395</v>
      </c>
      <c r="H367" s="18">
        <v>6.415</v>
      </c>
      <c r="I367" s="19">
        <v>13.4</v>
      </c>
      <c r="J367" s="20">
        <v>21.8</v>
      </c>
      <c r="K367" s="20">
        <v>35.5</v>
      </c>
      <c r="L367" s="15">
        <v>83026000</v>
      </c>
      <c r="M367" s="21">
        <v>4.3049999999999997</v>
      </c>
      <c r="N367" s="15"/>
      <c r="O367" s="44"/>
      <c r="P367" s="17"/>
      <c r="Q367" s="17" t="s">
        <v>63</v>
      </c>
      <c r="R367" s="17" t="s">
        <v>27</v>
      </c>
      <c r="S367" s="17" t="s">
        <v>45</v>
      </c>
      <c r="T367" s="17" t="s">
        <v>91</v>
      </c>
      <c r="U367" s="17" t="s">
        <v>60</v>
      </c>
      <c r="V367" s="17" t="s">
        <v>50</v>
      </c>
      <c r="W367" s="17" t="s">
        <v>65</v>
      </c>
      <c r="X367" s="17" t="s">
        <v>66</v>
      </c>
      <c r="Y367" s="17" t="s">
        <v>92</v>
      </c>
      <c r="Z367" s="17" t="s">
        <v>219</v>
      </c>
      <c r="AA367" s="1" t="str">
        <f>VLOOKUP(A367,'[1]FritsJurgens 2026.01 Standard'!$A:$B,2,0)</f>
        <v>ST.M+.TP-R.C.FR.SS-BK</v>
      </c>
    </row>
    <row r="368" spans="1:27" x14ac:dyDescent="0.25">
      <c r="A368" s="57">
        <v>8720681614687</v>
      </c>
      <c r="B368" s="15" t="s">
        <v>269</v>
      </c>
      <c r="C368" s="16" t="s">
        <v>1125</v>
      </c>
      <c r="D368" s="28">
        <v>1332.2</v>
      </c>
      <c r="E368" s="30">
        <f>D368*0.85</f>
        <v>1132.3700000000001</v>
      </c>
      <c r="F368" s="30">
        <f>D368*0.8</f>
        <v>1065.76</v>
      </c>
      <c r="G368" s="17" t="s">
        <v>395</v>
      </c>
      <c r="H368" s="18">
        <v>6.415</v>
      </c>
      <c r="I368" s="19">
        <v>13.4</v>
      </c>
      <c r="J368" s="20">
        <v>21.8</v>
      </c>
      <c r="K368" s="20">
        <v>35.5</v>
      </c>
      <c r="L368" s="15">
        <v>83026000</v>
      </c>
      <c r="M368" s="21">
        <v>4.3049999999999997</v>
      </c>
      <c r="N368" s="15"/>
      <c r="O368" s="44"/>
      <c r="P368" s="17"/>
      <c r="Q368" s="17" t="s">
        <v>63</v>
      </c>
      <c r="R368" s="17" t="s">
        <v>27</v>
      </c>
      <c r="S368" s="17" t="s">
        <v>46</v>
      </c>
      <c r="T368" s="17" t="s">
        <v>91</v>
      </c>
      <c r="U368" s="17" t="s">
        <v>60</v>
      </c>
      <c r="V368" s="17" t="s">
        <v>50</v>
      </c>
      <c r="W368" s="17" t="s">
        <v>65</v>
      </c>
      <c r="X368" s="17" t="s">
        <v>66</v>
      </c>
      <c r="Y368" s="17" t="s">
        <v>92</v>
      </c>
      <c r="Z368" s="17" t="s">
        <v>219</v>
      </c>
      <c r="AA368" s="1" t="str">
        <f>VLOOKUP(A368,'[1]FritsJurgens 2026.01 Standard'!$A:$B,2,0)</f>
        <v>ST.M+.TP-R.C.FR.SS</v>
      </c>
    </row>
    <row r="369" spans="1:27" x14ac:dyDescent="0.25">
      <c r="A369" s="57">
        <v>8720681601380</v>
      </c>
      <c r="B369" s="15" t="s">
        <v>270</v>
      </c>
      <c r="C369" s="16" t="s">
        <v>801</v>
      </c>
      <c r="D369" s="28">
        <v>1332.2</v>
      </c>
      <c r="E369" s="30">
        <f>D369*0.85</f>
        <v>1132.3700000000001</v>
      </c>
      <c r="F369" s="30">
        <f>D369*0.8</f>
        <v>1065.76</v>
      </c>
      <c r="G369" s="17" t="s">
        <v>395</v>
      </c>
      <c r="H369" s="18">
        <v>6.4180000000000001</v>
      </c>
      <c r="I369" s="19">
        <v>13.4</v>
      </c>
      <c r="J369" s="20">
        <v>21.8</v>
      </c>
      <c r="K369" s="20">
        <v>35.5</v>
      </c>
      <c r="L369" s="15">
        <v>83026000</v>
      </c>
      <c r="M369" s="21">
        <v>4.3079999999999998</v>
      </c>
      <c r="N369" s="15"/>
      <c r="O369" s="44"/>
      <c r="P369" s="17"/>
      <c r="Q369" s="17" t="s">
        <v>63</v>
      </c>
      <c r="R369" s="17" t="s">
        <v>27</v>
      </c>
      <c r="S369" s="17" t="s">
        <v>47</v>
      </c>
      <c r="T369" s="17" t="s">
        <v>91</v>
      </c>
      <c r="U369" s="17" t="s">
        <v>61</v>
      </c>
      <c r="V369" s="17" t="s">
        <v>50</v>
      </c>
      <c r="W369" s="17" t="s">
        <v>65</v>
      </c>
      <c r="X369" s="17" t="s">
        <v>66</v>
      </c>
      <c r="Y369" s="17" t="s">
        <v>92</v>
      </c>
      <c r="Z369" s="17" t="s">
        <v>219</v>
      </c>
      <c r="AA369" s="1" t="str">
        <f>VLOOKUP(A369,'[1]FritsJurgens 2026.01 Standard'!$A:$B,2,0)</f>
        <v>ST.M+.TP-R.C.FS.SS-WT</v>
      </c>
    </row>
    <row r="370" spans="1:27" x14ac:dyDescent="0.25">
      <c r="A370" s="57">
        <v>8720681600642</v>
      </c>
      <c r="B370" s="15" t="s">
        <v>271</v>
      </c>
      <c r="C370" s="16" t="s">
        <v>802</v>
      </c>
      <c r="D370" s="28">
        <v>1332.2</v>
      </c>
      <c r="E370" s="30">
        <f>D370*0.85</f>
        <v>1132.3700000000001</v>
      </c>
      <c r="F370" s="30">
        <f>D370*0.8</f>
        <v>1065.76</v>
      </c>
      <c r="G370" s="17" t="s">
        <v>395</v>
      </c>
      <c r="H370" s="18">
        <v>6.4180000000000001</v>
      </c>
      <c r="I370" s="19">
        <v>13.4</v>
      </c>
      <c r="J370" s="20">
        <v>21.8</v>
      </c>
      <c r="K370" s="20">
        <v>35.5</v>
      </c>
      <c r="L370" s="15">
        <v>83026000</v>
      </c>
      <c r="M370" s="21">
        <v>4.3079999999999998</v>
      </c>
      <c r="N370" s="15"/>
      <c r="O370" s="44"/>
      <c r="P370" s="17"/>
      <c r="Q370" s="17" t="s">
        <v>63</v>
      </c>
      <c r="R370" s="17" t="s">
        <v>27</v>
      </c>
      <c r="S370" s="17" t="s">
        <v>45</v>
      </c>
      <c r="T370" s="17" t="s">
        <v>91</v>
      </c>
      <c r="U370" s="17" t="s">
        <v>61</v>
      </c>
      <c r="V370" s="17" t="s">
        <v>50</v>
      </c>
      <c r="W370" s="17" t="s">
        <v>65</v>
      </c>
      <c r="X370" s="17" t="s">
        <v>66</v>
      </c>
      <c r="Y370" s="17" t="s">
        <v>92</v>
      </c>
      <c r="Z370" s="17" t="s">
        <v>219</v>
      </c>
      <c r="AA370" s="1" t="str">
        <f>VLOOKUP(A370,'[1]FritsJurgens 2026.01 Standard'!$A:$B,2,0)</f>
        <v>ST.M+.TP-R.C.FS.SS-BK</v>
      </c>
    </row>
    <row r="371" spans="1:27" x14ac:dyDescent="0.25">
      <c r="A371" s="57">
        <v>8720681606804</v>
      </c>
      <c r="B371" s="15" t="s">
        <v>272</v>
      </c>
      <c r="C371" s="16" t="s">
        <v>803</v>
      </c>
      <c r="D371" s="28">
        <v>1332.2</v>
      </c>
      <c r="E371" s="30">
        <f>D371*0.85</f>
        <v>1132.3700000000001</v>
      </c>
      <c r="F371" s="30">
        <f>D371*0.8</f>
        <v>1065.76</v>
      </c>
      <c r="G371" s="17" t="s">
        <v>395</v>
      </c>
      <c r="H371" s="18">
        <v>6.4180000000000001</v>
      </c>
      <c r="I371" s="19">
        <v>13.4</v>
      </c>
      <c r="J371" s="20">
        <v>21.8</v>
      </c>
      <c r="K371" s="20">
        <v>35.5</v>
      </c>
      <c r="L371" s="15">
        <v>83026000</v>
      </c>
      <c r="M371" s="21">
        <v>4.3079999999999998</v>
      </c>
      <c r="N371" s="15"/>
      <c r="O371" s="44"/>
      <c r="P371" s="17"/>
      <c r="Q371" s="17" t="s">
        <v>63</v>
      </c>
      <c r="R371" s="17" t="s">
        <v>27</v>
      </c>
      <c r="S371" s="17" t="s">
        <v>46</v>
      </c>
      <c r="T371" s="17" t="s">
        <v>91</v>
      </c>
      <c r="U371" s="17" t="s">
        <v>61</v>
      </c>
      <c r="V371" s="17" t="s">
        <v>50</v>
      </c>
      <c r="W371" s="17" t="s">
        <v>65</v>
      </c>
      <c r="X371" s="17" t="s">
        <v>66</v>
      </c>
      <c r="Y371" s="17" t="s">
        <v>92</v>
      </c>
      <c r="Z371" s="17" t="s">
        <v>219</v>
      </c>
      <c r="AA371" s="1" t="str">
        <f>VLOOKUP(A371,'[1]FritsJurgens 2026.01 Standard'!$A:$B,2,0)</f>
        <v>ST.M+.TP-R.C.FS.SS</v>
      </c>
    </row>
    <row r="372" spans="1:27" x14ac:dyDescent="0.25">
      <c r="A372" s="57">
        <v>8720681609331</v>
      </c>
      <c r="B372" s="15" t="s">
        <v>273</v>
      </c>
      <c r="C372" s="16" t="s">
        <v>1126</v>
      </c>
      <c r="D372" s="28">
        <v>1501.3</v>
      </c>
      <c r="E372" s="30">
        <f>D372*0.85</f>
        <v>1276.105</v>
      </c>
      <c r="F372" s="30">
        <f>D372*0.8</f>
        <v>1201.04</v>
      </c>
      <c r="G372" s="17" t="s">
        <v>395</v>
      </c>
      <c r="H372" s="18">
        <v>6.58</v>
      </c>
      <c r="I372" s="19">
        <v>13.4</v>
      </c>
      <c r="J372" s="20">
        <v>21.8</v>
      </c>
      <c r="K372" s="20">
        <v>35.5</v>
      </c>
      <c r="L372" s="15">
        <v>83026000</v>
      </c>
      <c r="M372" s="21">
        <v>4.4000000000000004</v>
      </c>
      <c r="N372" s="15"/>
      <c r="O372" s="44"/>
      <c r="P372" s="17"/>
      <c r="Q372" s="17" t="s">
        <v>63</v>
      </c>
      <c r="R372" s="17" t="s">
        <v>29</v>
      </c>
      <c r="S372" s="17" t="s">
        <v>45</v>
      </c>
      <c r="T372" s="17" t="s">
        <v>91</v>
      </c>
      <c r="U372" s="17" t="s">
        <v>55</v>
      </c>
      <c r="V372" s="17" t="s">
        <v>50</v>
      </c>
      <c r="W372" s="17" t="s">
        <v>65</v>
      </c>
      <c r="X372" s="17" t="s">
        <v>66</v>
      </c>
      <c r="Y372" s="17" t="s">
        <v>92</v>
      </c>
      <c r="Z372" s="17" t="s">
        <v>219</v>
      </c>
      <c r="AA372" s="1" t="str">
        <f>VLOOKUP(A372,'[1]FritsJurgens 2026.01 Standard'!$A:$B,2,0)</f>
        <v>ST.M+.TP-R.D.R.BK</v>
      </c>
    </row>
    <row r="373" spans="1:27" x14ac:dyDescent="0.25">
      <c r="A373" s="57">
        <v>8720681601526</v>
      </c>
      <c r="B373" s="15" t="s">
        <v>274</v>
      </c>
      <c r="C373" s="16" t="s">
        <v>1127</v>
      </c>
      <c r="D373" s="28">
        <v>1501.3</v>
      </c>
      <c r="E373" s="30">
        <f>D373*0.85</f>
        <v>1276.105</v>
      </c>
      <c r="F373" s="30">
        <f>D373*0.8</f>
        <v>1201.04</v>
      </c>
      <c r="G373" s="17" t="s">
        <v>395</v>
      </c>
      <c r="H373" s="18">
        <v>6.58</v>
      </c>
      <c r="I373" s="19">
        <v>13.4</v>
      </c>
      <c r="J373" s="20">
        <v>21.8</v>
      </c>
      <c r="K373" s="20">
        <v>35.5</v>
      </c>
      <c r="L373" s="15">
        <v>83026000</v>
      </c>
      <c r="M373" s="21">
        <v>4.4000000000000004</v>
      </c>
      <c r="N373" s="15"/>
      <c r="O373" s="44"/>
      <c r="P373" s="17"/>
      <c r="Q373" s="17" t="s">
        <v>63</v>
      </c>
      <c r="R373" s="17" t="s">
        <v>29</v>
      </c>
      <c r="S373" s="17" t="s">
        <v>47</v>
      </c>
      <c r="T373" s="17" t="s">
        <v>91</v>
      </c>
      <c r="U373" s="17" t="s">
        <v>55</v>
      </c>
      <c r="V373" s="17" t="s">
        <v>50</v>
      </c>
      <c r="W373" s="17" t="s">
        <v>65</v>
      </c>
      <c r="X373" s="17" t="s">
        <v>66</v>
      </c>
      <c r="Y373" s="17" t="s">
        <v>92</v>
      </c>
      <c r="Z373" s="17" t="s">
        <v>219</v>
      </c>
      <c r="AA373" s="1" t="str">
        <f>VLOOKUP(A373,'[1]FritsJurgens 2026.01 Standard'!$A:$B,2,0)</f>
        <v>ST.M+.TP-R.D.R.BK-WT</v>
      </c>
    </row>
    <row r="374" spans="1:27" x14ac:dyDescent="0.25">
      <c r="A374" s="57">
        <v>8720681601533</v>
      </c>
      <c r="B374" s="15" t="s">
        <v>275</v>
      </c>
      <c r="C374" s="16" t="s">
        <v>1128</v>
      </c>
      <c r="D374" s="28">
        <v>1487.7</v>
      </c>
      <c r="E374" s="30">
        <f>D374*0.85</f>
        <v>1264.5450000000001</v>
      </c>
      <c r="F374" s="30">
        <f>D374*0.8</f>
        <v>1190.1600000000001</v>
      </c>
      <c r="G374" s="17" t="s">
        <v>395</v>
      </c>
      <c r="H374" s="18">
        <v>6.5830000000000002</v>
      </c>
      <c r="I374" s="19">
        <v>13.4</v>
      </c>
      <c r="J374" s="20">
        <v>21.8</v>
      </c>
      <c r="K374" s="20">
        <v>35.5</v>
      </c>
      <c r="L374" s="15">
        <v>83026000</v>
      </c>
      <c r="M374" s="21">
        <v>4.4029999999999996</v>
      </c>
      <c r="N374" s="15"/>
      <c r="O374" s="44"/>
      <c r="P374" s="17"/>
      <c r="Q374" s="17" t="s">
        <v>63</v>
      </c>
      <c r="R374" s="17" t="s">
        <v>29</v>
      </c>
      <c r="S374" s="17" t="s">
        <v>47</v>
      </c>
      <c r="T374" s="17" t="s">
        <v>91</v>
      </c>
      <c r="U374" s="17" t="s">
        <v>56</v>
      </c>
      <c r="V374" s="17" t="s">
        <v>50</v>
      </c>
      <c r="W374" s="17" t="s">
        <v>65</v>
      </c>
      <c r="X374" s="17" t="s">
        <v>66</v>
      </c>
      <c r="Y374" s="17" t="s">
        <v>92</v>
      </c>
      <c r="Z374" s="17" t="s">
        <v>219</v>
      </c>
      <c r="AA374" s="1" t="str">
        <f>VLOOKUP(A374,'[1]FritsJurgens 2026.01 Standard'!$A:$B,2,0)</f>
        <v>ST.M+.TP-R.D.R.SS-WT</v>
      </c>
    </row>
    <row r="375" spans="1:27" x14ac:dyDescent="0.25">
      <c r="A375" s="57">
        <v>8720681600765</v>
      </c>
      <c r="B375" s="15" t="s">
        <v>276</v>
      </c>
      <c r="C375" s="16" t="s">
        <v>1129</v>
      </c>
      <c r="D375" s="28">
        <v>1501.3</v>
      </c>
      <c r="E375" s="30">
        <f>D375*0.85</f>
        <v>1276.105</v>
      </c>
      <c r="F375" s="30">
        <f>D375*0.8</f>
        <v>1201.04</v>
      </c>
      <c r="G375" s="17" t="s">
        <v>395</v>
      </c>
      <c r="H375" s="18">
        <v>6.58</v>
      </c>
      <c r="I375" s="19">
        <v>13.4</v>
      </c>
      <c r="J375" s="20">
        <v>21.8</v>
      </c>
      <c r="K375" s="20">
        <v>35.5</v>
      </c>
      <c r="L375" s="15">
        <v>83026000</v>
      </c>
      <c r="M375" s="21">
        <v>4.4000000000000004</v>
      </c>
      <c r="N375" s="15"/>
      <c r="O375" s="44"/>
      <c r="P375" s="17"/>
      <c r="Q375" s="17" t="s">
        <v>63</v>
      </c>
      <c r="R375" s="17" t="s">
        <v>29</v>
      </c>
      <c r="S375" s="17" t="s">
        <v>46</v>
      </c>
      <c r="T375" s="17" t="s">
        <v>91</v>
      </c>
      <c r="U375" s="17" t="s">
        <v>55</v>
      </c>
      <c r="V375" s="17" t="s">
        <v>50</v>
      </c>
      <c r="W375" s="17" t="s">
        <v>65</v>
      </c>
      <c r="X375" s="17" t="s">
        <v>66</v>
      </c>
      <c r="Y375" s="17" t="s">
        <v>92</v>
      </c>
      <c r="Z375" s="17" t="s">
        <v>219</v>
      </c>
      <c r="AA375" s="1" t="str">
        <f>VLOOKUP(A375,'[1]FritsJurgens 2026.01 Standard'!$A:$B,2,0)</f>
        <v>ST.M+.TP-R.D.R.BK-SS</v>
      </c>
    </row>
    <row r="376" spans="1:27" x14ac:dyDescent="0.25">
      <c r="A376" s="57">
        <v>8720681600789</v>
      </c>
      <c r="B376" s="15" t="s">
        <v>277</v>
      </c>
      <c r="C376" s="16" t="s">
        <v>1130</v>
      </c>
      <c r="D376" s="28">
        <v>1487.7</v>
      </c>
      <c r="E376" s="30">
        <f>D376*0.85</f>
        <v>1264.5450000000001</v>
      </c>
      <c r="F376" s="30">
        <f>D376*0.8</f>
        <v>1190.1600000000001</v>
      </c>
      <c r="G376" s="17" t="s">
        <v>395</v>
      </c>
      <c r="H376" s="18">
        <v>6.5830000000000002</v>
      </c>
      <c r="I376" s="19">
        <v>13.4</v>
      </c>
      <c r="J376" s="20">
        <v>21.8</v>
      </c>
      <c r="K376" s="20">
        <v>35.5</v>
      </c>
      <c r="L376" s="15">
        <v>83026000</v>
      </c>
      <c r="M376" s="21">
        <v>4.4029999999999996</v>
      </c>
      <c r="N376" s="15"/>
      <c r="O376" s="44"/>
      <c r="P376" s="17"/>
      <c r="Q376" s="17" t="s">
        <v>63</v>
      </c>
      <c r="R376" s="17" t="s">
        <v>29</v>
      </c>
      <c r="S376" s="17" t="s">
        <v>45</v>
      </c>
      <c r="T376" s="17" t="s">
        <v>91</v>
      </c>
      <c r="U376" s="17" t="s">
        <v>56</v>
      </c>
      <c r="V376" s="17" t="s">
        <v>50</v>
      </c>
      <c r="W376" s="17" t="s">
        <v>65</v>
      </c>
      <c r="X376" s="17" t="s">
        <v>66</v>
      </c>
      <c r="Y376" s="17" t="s">
        <v>92</v>
      </c>
      <c r="Z376" s="17" t="s">
        <v>219</v>
      </c>
      <c r="AA376" s="1" t="str">
        <f>VLOOKUP(A376,'[1]FritsJurgens 2026.01 Standard'!$A:$B,2,0)</f>
        <v>ST.M+.TP-R.D.R.SS-BK</v>
      </c>
    </row>
    <row r="377" spans="1:27" x14ac:dyDescent="0.25">
      <c r="A377" s="57">
        <v>8720681602950</v>
      </c>
      <c r="B377" s="15" t="s">
        <v>278</v>
      </c>
      <c r="C377" s="16" t="s">
        <v>1131</v>
      </c>
      <c r="D377" s="28">
        <v>1487.7</v>
      </c>
      <c r="E377" s="30">
        <f>D377*0.85</f>
        <v>1264.5450000000001</v>
      </c>
      <c r="F377" s="30">
        <f>D377*0.8</f>
        <v>1190.1600000000001</v>
      </c>
      <c r="G377" s="17" t="s">
        <v>395</v>
      </c>
      <c r="H377" s="18">
        <v>6.5830000000000002</v>
      </c>
      <c r="I377" s="19">
        <v>13.4</v>
      </c>
      <c r="J377" s="20">
        <v>21.8</v>
      </c>
      <c r="K377" s="20">
        <v>35.5</v>
      </c>
      <c r="L377" s="15">
        <v>83026000</v>
      </c>
      <c r="M377" s="21">
        <v>4.4029999999999996</v>
      </c>
      <c r="N377" s="15"/>
      <c r="O377" s="44"/>
      <c r="P377" s="17"/>
      <c r="Q377" s="17" t="s">
        <v>63</v>
      </c>
      <c r="R377" s="17" t="s">
        <v>29</v>
      </c>
      <c r="S377" s="17" t="s">
        <v>46</v>
      </c>
      <c r="T377" s="17" t="s">
        <v>91</v>
      </c>
      <c r="U377" s="17" t="s">
        <v>56</v>
      </c>
      <c r="V377" s="17" t="s">
        <v>50</v>
      </c>
      <c r="W377" s="17" t="s">
        <v>65</v>
      </c>
      <c r="X377" s="17" t="s">
        <v>66</v>
      </c>
      <c r="Y377" s="17" t="s">
        <v>92</v>
      </c>
      <c r="Z377" s="17" t="s">
        <v>219</v>
      </c>
      <c r="AA377" s="1" t="str">
        <f>VLOOKUP(A377,'[1]FritsJurgens 2026.01 Standard'!$A:$B,2,0)</f>
        <v>ST.M+.TP-R.D.R.SS</v>
      </c>
    </row>
    <row r="378" spans="1:27" x14ac:dyDescent="0.25">
      <c r="A378" s="57">
        <v>8720681602547</v>
      </c>
      <c r="B378" s="15" t="s">
        <v>279</v>
      </c>
      <c r="C378" s="16" t="s">
        <v>948</v>
      </c>
      <c r="D378" s="28">
        <v>1487.7</v>
      </c>
      <c r="E378" s="30">
        <f>D378*0.85</f>
        <v>1264.5450000000001</v>
      </c>
      <c r="F378" s="30">
        <f>D378*0.8</f>
        <v>1190.1600000000001</v>
      </c>
      <c r="G378" s="17" t="s">
        <v>395</v>
      </c>
      <c r="H378" s="18">
        <v>6.5149999999999997</v>
      </c>
      <c r="I378" s="19">
        <v>13.4</v>
      </c>
      <c r="J378" s="20">
        <v>21.8</v>
      </c>
      <c r="K378" s="20">
        <v>35.5</v>
      </c>
      <c r="L378" s="15">
        <v>83026000</v>
      </c>
      <c r="M378" s="21">
        <v>4.3289999999999997</v>
      </c>
      <c r="N378" s="15"/>
      <c r="O378" s="44"/>
      <c r="P378" s="17"/>
      <c r="Q378" s="17" t="s">
        <v>63</v>
      </c>
      <c r="R378" s="17" t="s">
        <v>29</v>
      </c>
      <c r="S378" s="17" t="s">
        <v>45</v>
      </c>
      <c r="T378" s="17" t="s">
        <v>91</v>
      </c>
      <c r="U378" s="17" t="s">
        <v>57</v>
      </c>
      <c r="V378" s="17" t="s">
        <v>50</v>
      </c>
      <c r="W378" s="17" t="s">
        <v>65</v>
      </c>
      <c r="X378" s="17" t="s">
        <v>66</v>
      </c>
      <c r="Y378" s="17" t="s">
        <v>92</v>
      </c>
      <c r="Z378" s="17" t="s">
        <v>219</v>
      </c>
      <c r="AA378" s="1" t="str">
        <f>VLOOKUP(A378,'[1]FritsJurgens 2026.01 Standard'!$A:$B,2,0)</f>
        <v>ST.M+.TP-R.D.S.BK</v>
      </c>
    </row>
    <row r="379" spans="1:27" x14ac:dyDescent="0.25">
      <c r="A379" s="57">
        <v>8720681601540</v>
      </c>
      <c r="B379" s="15" t="s">
        <v>280</v>
      </c>
      <c r="C379" s="16" t="s">
        <v>949</v>
      </c>
      <c r="D379" s="28">
        <v>1487.7</v>
      </c>
      <c r="E379" s="30">
        <f>D379*0.85</f>
        <v>1264.5450000000001</v>
      </c>
      <c r="F379" s="30">
        <f>D379*0.8</f>
        <v>1190.1600000000001</v>
      </c>
      <c r="G379" s="17" t="s">
        <v>395</v>
      </c>
      <c r="H379" s="18">
        <v>6.5149999999999997</v>
      </c>
      <c r="I379" s="19">
        <v>13.4</v>
      </c>
      <c r="J379" s="20">
        <v>21.8</v>
      </c>
      <c r="K379" s="20">
        <v>35.5</v>
      </c>
      <c r="L379" s="15">
        <v>83026000</v>
      </c>
      <c r="M379" s="21">
        <v>4.3289999999999997</v>
      </c>
      <c r="N379" s="15"/>
      <c r="O379" s="44"/>
      <c r="P379" s="17"/>
      <c r="Q379" s="17" t="s">
        <v>63</v>
      </c>
      <c r="R379" s="17" t="s">
        <v>29</v>
      </c>
      <c r="S379" s="17" t="s">
        <v>47</v>
      </c>
      <c r="T379" s="17" t="s">
        <v>91</v>
      </c>
      <c r="U379" s="17" t="s">
        <v>57</v>
      </c>
      <c r="V379" s="17" t="s">
        <v>50</v>
      </c>
      <c r="W379" s="17" t="s">
        <v>65</v>
      </c>
      <c r="X379" s="17" t="s">
        <v>66</v>
      </c>
      <c r="Y379" s="17" t="s">
        <v>92</v>
      </c>
      <c r="Z379" s="17" t="s">
        <v>219</v>
      </c>
      <c r="AA379" s="1" t="str">
        <f>VLOOKUP(A379,'[1]FritsJurgens 2026.01 Standard'!$A:$B,2,0)</f>
        <v>ST.M+.TP-R.D.S.BK-WT</v>
      </c>
    </row>
    <row r="380" spans="1:27" x14ac:dyDescent="0.25">
      <c r="A380" s="57">
        <v>8720681601557</v>
      </c>
      <c r="B380" s="15" t="s">
        <v>281</v>
      </c>
      <c r="C380" s="16" t="s">
        <v>950</v>
      </c>
      <c r="D380" s="28">
        <v>1475.2</v>
      </c>
      <c r="E380" s="30">
        <f>D380*0.85</f>
        <v>1253.92</v>
      </c>
      <c r="F380" s="30">
        <f>D380*0.8</f>
        <v>1180.1600000000001</v>
      </c>
      <c r="G380" s="17" t="s">
        <v>395</v>
      </c>
      <c r="H380" s="18">
        <v>6.5149999999999997</v>
      </c>
      <c r="I380" s="19">
        <v>13.4</v>
      </c>
      <c r="J380" s="20">
        <v>21.8</v>
      </c>
      <c r="K380" s="20">
        <v>35.5</v>
      </c>
      <c r="L380" s="15">
        <v>83026000</v>
      </c>
      <c r="M380" s="21">
        <v>4.3289999999999997</v>
      </c>
      <c r="N380" s="15"/>
      <c r="O380" s="44"/>
      <c r="P380" s="17"/>
      <c r="Q380" s="17" t="s">
        <v>63</v>
      </c>
      <c r="R380" s="17" t="s">
        <v>29</v>
      </c>
      <c r="S380" s="17" t="s">
        <v>47</v>
      </c>
      <c r="T380" s="17" t="s">
        <v>91</v>
      </c>
      <c r="U380" s="17" t="s">
        <v>58</v>
      </c>
      <c r="V380" s="17" t="s">
        <v>50</v>
      </c>
      <c r="W380" s="17" t="s">
        <v>65</v>
      </c>
      <c r="X380" s="17" t="s">
        <v>66</v>
      </c>
      <c r="Y380" s="17" t="s">
        <v>92</v>
      </c>
      <c r="Z380" s="17" t="s">
        <v>219</v>
      </c>
      <c r="AA380" s="1" t="str">
        <f>VLOOKUP(A380,'[1]FritsJurgens 2026.01 Standard'!$A:$B,2,0)</f>
        <v>ST.M+.TP-R.D.S.SS-WT</v>
      </c>
    </row>
    <row r="381" spans="1:27" x14ac:dyDescent="0.25">
      <c r="A381" s="57">
        <v>8720681600796</v>
      </c>
      <c r="B381" s="15" t="s">
        <v>282</v>
      </c>
      <c r="C381" s="16" t="s">
        <v>951</v>
      </c>
      <c r="D381" s="28">
        <v>1487.7</v>
      </c>
      <c r="E381" s="30">
        <f>D381*0.85</f>
        <v>1264.5450000000001</v>
      </c>
      <c r="F381" s="30">
        <f>D381*0.8</f>
        <v>1190.1600000000001</v>
      </c>
      <c r="G381" s="17" t="s">
        <v>395</v>
      </c>
      <c r="H381" s="18">
        <v>6.5149999999999997</v>
      </c>
      <c r="I381" s="19">
        <v>13.4</v>
      </c>
      <c r="J381" s="20">
        <v>21.8</v>
      </c>
      <c r="K381" s="20">
        <v>35.5</v>
      </c>
      <c r="L381" s="15">
        <v>83026000</v>
      </c>
      <c r="M381" s="21">
        <v>4.3289999999999997</v>
      </c>
      <c r="N381" s="15"/>
      <c r="O381" s="44"/>
      <c r="P381" s="17"/>
      <c r="Q381" s="17" t="s">
        <v>63</v>
      </c>
      <c r="R381" s="17" t="s">
        <v>29</v>
      </c>
      <c r="S381" s="17" t="s">
        <v>46</v>
      </c>
      <c r="T381" s="17" t="s">
        <v>91</v>
      </c>
      <c r="U381" s="17" t="s">
        <v>57</v>
      </c>
      <c r="V381" s="17" t="s">
        <v>50</v>
      </c>
      <c r="W381" s="17" t="s">
        <v>65</v>
      </c>
      <c r="X381" s="17" t="s">
        <v>66</v>
      </c>
      <c r="Y381" s="17" t="s">
        <v>92</v>
      </c>
      <c r="Z381" s="17" t="s">
        <v>219</v>
      </c>
      <c r="AA381" s="1" t="str">
        <f>VLOOKUP(A381,'[1]FritsJurgens 2026.01 Standard'!$A:$B,2,0)</f>
        <v>ST.M+.TP-R.D.S.BK-SS</v>
      </c>
    </row>
    <row r="382" spans="1:27" x14ac:dyDescent="0.25">
      <c r="A382" s="57">
        <v>8720681600819</v>
      </c>
      <c r="B382" s="15" t="s">
        <v>283</v>
      </c>
      <c r="C382" s="16" t="s">
        <v>952</v>
      </c>
      <c r="D382" s="28">
        <v>1475.2</v>
      </c>
      <c r="E382" s="30">
        <f>D382*0.85</f>
        <v>1253.92</v>
      </c>
      <c r="F382" s="30">
        <f>D382*0.8</f>
        <v>1180.1600000000001</v>
      </c>
      <c r="G382" s="17" t="s">
        <v>395</v>
      </c>
      <c r="H382" s="18">
        <v>6.5149999999999997</v>
      </c>
      <c r="I382" s="19">
        <v>13.4</v>
      </c>
      <c r="J382" s="20">
        <v>21.8</v>
      </c>
      <c r="K382" s="20">
        <v>35.5</v>
      </c>
      <c r="L382" s="15">
        <v>83026000</v>
      </c>
      <c r="M382" s="21">
        <v>4.3289999999999997</v>
      </c>
      <c r="N382" s="15"/>
      <c r="O382" s="44"/>
      <c r="P382" s="17"/>
      <c r="Q382" s="17" t="s">
        <v>63</v>
      </c>
      <c r="R382" s="17" t="s">
        <v>29</v>
      </c>
      <c r="S382" s="17" t="s">
        <v>45</v>
      </c>
      <c r="T382" s="17" t="s">
        <v>91</v>
      </c>
      <c r="U382" s="17" t="s">
        <v>58</v>
      </c>
      <c r="V382" s="17" t="s">
        <v>50</v>
      </c>
      <c r="W382" s="17" t="s">
        <v>65</v>
      </c>
      <c r="X382" s="17" t="s">
        <v>66</v>
      </c>
      <c r="Y382" s="17" t="s">
        <v>92</v>
      </c>
      <c r="Z382" s="17" t="s">
        <v>219</v>
      </c>
      <c r="AA382" s="1" t="str">
        <f>VLOOKUP(A382,'[1]FritsJurgens 2026.01 Standard'!$A:$B,2,0)</f>
        <v>ST.M+.TP-R.D.S.SS-BK</v>
      </c>
    </row>
    <row r="383" spans="1:27" x14ac:dyDescent="0.25">
      <c r="A383" s="57">
        <v>8720681604800</v>
      </c>
      <c r="B383" s="15" t="s">
        <v>284</v>
      </c>
      <c r="C383" s="16" t="s">
        <v>953</v>
      </c>
      <c r="D383" s="28">
        <v>1475.2</v>
      </c>
      <c r="E383" s="30">
        <f>D383*0.85</f>
        <v>1253.92</v>
      </c>
      <c r="F383" s="30">
        <f>D383*0.8</f>
        <v>1180.1600000000001</v>
      </c>
      <c r="G383" s="17" t="s">
        <v>395</v>
      </c>
      <c r="H383" s="18">
        <v>6.5149999999999997</v>
      </c>
      <c r="I383" s="19">
        <v>13.4</v>
      </c>
      <c r="J383" s="20">
        <v>21.8</v>
      </c>
      <c r="K383" s="20">
        <v>35.5</v>
      </c>
      <c r="L383" s="15">
        <v>83026000</v>
      </c>
      <c r="M383" s="21">
        <v>4.3289999999999997</v>
      </c>
      <c r="N383" s="15"/>
      <c r="O383" s="44"/>
      <c r="P383" s="17"/>
      <c r="Q383" s="17" t="s">
        <v>63</v>
      </c>
      <c r="R383" s="17" t="s">
        <v>29</v>
      </c>
      <c r="S383" s="17" t="s">
        <v>46</v>
      </c>
      <c r="T383" s="17" t="s">
        <v>91</v>
      </c>
      <c r="U383" s="17" t="s">
        <v>58</v>
      </c>
      <c r="V383" s="17" t="s">
        <v>50</v>
      </c>
      <c r="W383" s="17" t="s">
        <v>65</v>
      </c>
      <c r="X383" s="17" t="s">
        <v>66</v>
      </c>
      <c r="Y383" s="17" t="s">
        <v>92</v>
      </c>
      <c r="Z383" s="17" t="s">
        <v>219</v>
      </c>
      <c r="AA383" s="1" t="str">
        <f>VLOOKUP(A383,'[1]FritsJurgens 2026.01 Standard'!$A:$B,2,0)</f>
        <v>ST.M+.TP-R.D.S.SS</v>
      </c>
    </row>
    <row r="384" spans="1:27" x14ac:dyDescent="0.25">
      <c r="A384" s="57">
        <v>8720681601502</v>
      </c>
      <c r="B384" s="15" t="s">
        <v>285</v>
      </c>
      <c r="C384" s="16" t="s">
        <v>1132</v>
      </c>
      <c r="D384" s="28">
        <v>1475.2</v>
      </c>
      <c r="E384" s="30">
        <f>D384*0.85</f>
        <v>1253.92</v>
      </c>
      <c r="F384" s="30">
        <f>D384*0.8</f>
        <v>1180.1600000000001</v>
      </c>
      <c r="G384" s="17" t="s">
        <v>395</v>
      </c>
      <c r="H384" s="18">
        <v>6.4880000000000004</v>
      </c>
      <c r="I384" s="19">
        <v>13.4</v>
      </c>
      <c r="J384" s="20">
        <v>21.8</v>
      </c>
      <c r="K384" s="20">
        <v>35.5</v>
      </c>
      <c r="L384" s="15">
        <v>83026000</v>
      </c>
      <c r="M384" s="21">
        <v>4.3079999999999998</v>
      </c>
      <c r="N384" s="15"/>
      <c r="O384" s="44"/>
      <c r="P384" s="17"/>
      <c r="Q384" s="17" t="s">
        <v>63</v>
      </c>
      <c r="R384" s="17" t="s">
        <v>29</v>
      </c>
      <c r="S384" s="17" t="s">
        <v>47</v>
      </c>
      <c r="T384" s="17" t="s">
        <v>91</v>
      </c>
      <c r="U384" s="17" t="s">
        <v>60</v>
      </c>
      <c r="V384" s="17" t="s">
        <v>50</v>
      </c>
      <c r="W384" s="17" t="s">
        <v>65</v>
      </c>
      <c r="X384" s="17" t="s">
        <v>66</v>
      </c>
      <c r="Y384" s="17" t="s">
        <v>92</v>
      </c>
      <c r="Z384" s="17" t="s">
        <v>219</v>
      </c>
      <c r="AA384" s="1" t="str">
        <f>VLOOKUP(A384,'[1]FritsJurgens 2026.01 Standard'!$A:$B,2,0)</f>
        <v>ST.M+.TP-R.D.FR.SS-WT</v>
      </c>
    </row>
    <row r="385" spans="1:27" x14ac:dyDescent="0.25">
      <c r="A385" s="57">
        <v>8720681600741</v>
      </c>
      <c r="B385" s="15" t="s">
        <v>286</v>
      </c>
      <c r="C385" s="16" t="s">
        <v>1133</v>
      </c>
      <c r="D385" s="28">
        <v>1475.2</v>
      </c>
      <c r="E385" s="30">
        <f>D385*0.85</f>
        <v>1253.92</v>
      </c>
      <c r="F385" s="30">
        <f>D385*0.8</f>
        <v>1180.1600000000001</v>
      </c>
      <c r="G385" s="17" t="s">
        <v>395</v>
      </c>
      <c r="H385" s="18">
        <v>6.4880000000000004</v>
      </c>
      <c r="I385" s="19">
        <v>13.4</v>
      </c>
      <c r="J385" s="20">
        <v>21.8</v>
      </c>
      <c r="K385" s="20">
        <v>35.5</v>
      </c>
      <c r="L385" s="15">
        <v>83026000</v>
      </c>
      <c r="M385" s="21">
        <v>4.3079999999999998</v>
      </c>
      <c r="N385" s="15"/>
      <c r="O385" s="44"/>
      <c r="P385" s="17"/>
      <c r="Q385" s="17" t="s">
        <v>63</v>
      </c>
      <c r="R385" s="17" t="s">
        <v>29</v>
      </c>
      <c r="S385" s="17" t="s">
        <v>45</v>
      </c>
      <c r="T385" s="17" t="s">
        <v>91</v>
      </c>
      <c r="U385" s="17" t="s">
        <v>60</v>
      </c>
      <c r="V385" s="17" t="s">
        <v>50</v>
      </c>
      <c r="W385" s="17" t="s">
        <v>65</v>
      </c>
      <c r="X385" s="17" t="s">
        <v>66</v>
      </c>
      <c r="Y385" s="17" t="s">
        <v>92</v>
      </c>
      <c r="Z385" s="17" t="s">
        <v>219</v>
      </c>
      <c r="AA385" s="1" t="str">
        <f>VLOOKUP(A385,'[1]FritsJurgens 2026.01 Standard'!$A:$B,2,0)</f>
        <v>ST.M+.TP-R.D.FR.SS-BK</v>
      </c>
    </row>
    <row r="386" spans="1:27" x14ac:dyDescent="0.25">
      <c r="A386" s="57">
        <v>8720681603018</v>
      </c>
      <c r="B386" s="15" t="s">
        <v>287</v>
      </c>
      <c r="C386" s="16" t="s">
        <v>1134</v>
      </c>
      <c r="D386" s="28">
        <v>1475.2</v>
      </c>
      <c r="E386" s="30">
        <f>D386*0.85</f>
        <v>1253.92</v>
      </c>
      <c r="F386" s="30">
        <f>D386*0.8</f>
        <v>1180.1600000000001</v>
      </c>
      <c r="G386" s="17" t="s">
        <v>395</v>
      </c>
      <c r="H386" s="18">
        <v>6.4880000000000004</v>
      </c>
      <c r="I386" s="19">
        <v>13.4</v>
      </c>
      <c r="J386" s="20">
        <v>21.8</v>
      </c>
      <c r="K386" s="20">
        <v>35.5</v>
      </c>
      <c r="L386" s="15">
        <v>83026000</v>
      </c>
      <c r="M386" s="21">
        <v>4.3079999999999998</v>
      </c>
      <c r="N386" s="15"/>
      <c r="O386" s="44"/>
      <c r="P386" s="17"/>
      <c r="Q386" s="17" t="s">
        <v>63</v>
      </c>
      <c r="R386" s="17" t="s">
        <v>29</v>
      </c>
      <c r="S386" s="17" t="s">
        <v>46</v>
      </c>
      <c r="T386" s="17" t="s">
        <v>91</v>
      </c>
      <c r="U386" s="17" t="s">
        <v>60</v>
      </c>
      <c r="V386" s="17" t="s">
        <v>50</v>
      </c>
      <c r="W386" s="17" t="s">
        <v>65</v>
      </c>
      <c r="X386" s="17" t="s">
        <v>66</v>
      </c>
      <c r="Y386" s="17" t="s">
        <v>92</v>
      </c>
      <c r="Z386" s="17" t="s">
        <v>219</v>
      </c>
      <c r="AA386" s="1" t="str">
        <f>VLOOKUP(A386,'[1]FritsJurgens 2026.01 Standard'!$A:$B,2,0)</f>
        <v>ST.M+.TP-R.D.FR.SS</v>
      </c>
    </row>
    <row r="387" spans="1:27" x14ac:dyDescent="0.25">
      <c r="A387" s="57">
        <v>8720681601519</v>
      </c>
      <c r="B387" s="15" t="s">
        <v>288</v>
      </c>
      <c r="C387" s="16" t="s">
        <v>804</v>
      </c>
      <c r="D387" s="28">
        <v>1475.2</v>
      </c>
      <c r="E387" s="30">
        <f>D387*0.85</f>
        <v>1253.92</v>
      </c>
      <c r="F387" s="30">
        <f>D387*0.8</f>
        <v>1180.1600000000001</v>
      </c>
      <c r="G387" s="17" t="s">
        <v>395</v>
      </c>
      <c r="H387" s="18">
        <v>6.4909999999999997</v>
      </c>
      <c r="I387" s="19">
        <v>13.4</v>
      </c>
      <c r="J387" s="20">
        <v>21.8</v>
      </c>
      <c r="K387" s="20">
        <v>35.5</v>
      </c>
      <c r="L387" s="15">
        <v>83026000</v>
      </c>
      <c r="M387" s="21">
        <v>4.3109999999999999</v>
      </c>
      <c r="N387" s="15"/>
      <c r="O387" s="44"/>
      <c r="P387" s="17"/>
      <c r="Q387" s="17" t="s">
        <v>63</v>
      </c>
      <c r="R387" s="17" t="s">
        <v>29</v>
      </c>
      <c r="S387" s="17" t="s">
        <v>47</v>
      </c>
      <c r="T387" s="17" t="s">
        <v>91</v>
      </c>
      <c r="U387" s="17" t="s">
        <v>61</v>
      </c>
      <c r="V387" s="17" t="s">
        <v>50</v>
      </c>
      <c r="W387" s="17" t="s">
        <v>65</v>
      </c>
      <c r="X387" s="17" t="s">
        <v>66</v>
      </c>
      <c r="Y387" s="17" t="s">
        <v>92</v>
      </c>
      <c r="Z387" s="17" t="s">
        <v>219</v>
      </c>
      <c r="AA387" s="1" t="str">
        <f>VLOOKUP(A387,'[1]FritsJurgens 2026.01 Standard'!$A:$B,2,0)</f>
        <v>ST.M+.TP-R.D.FS.SS-WT</v>
      </c>
    </row>
    <row r="388" spans="1:27" x14ac:dyDescent="0.25">
      <c r="A388" s="57">
        <v>8720681600758</v>
      </c>
      <c r="B388" s="15" t="s">
        <v>289</v>
      </c>
      <c r="C388" s="16" t="s">
        <v>805</v>
      </c>
      <c r="D388" s="28">
        <v>1475.2</v>
      </c>
      <c r="E388" s="30">
        <f>D388*0.85</f>
        <v>1253.92</v>
      </c>
      <c r="F388" s="30">
        <f>D388*0.8</f>
        <v>1180.1600000000001</v>
      </c>
      <c r="G388" s="17" t="s">
        <v>395</v>
      </c>
      <c r="H388" s="18">
        <v>6.4909999999999997</v>
      </c>
      <c r="I388" s="19">
        <v>13.4</v>
      </c>
      <c r="J388" s="20">
        <v>21.8</v>
      </c>
      <c r="K388" s="20">
        <v>35.5</v>
      </c>
      <c r="L388" s="15">
        <v>83026000</v>
      </c>
      <c r="M388" s="21">
        <v>4.3109999999999999</v>
      </c>
      <c r="N388" s="15"/>
      <c r="O388" s="44"/>
      <c r="P388" s="17"/>
      <c r="Q388" s="17" t="s">
        <v>63</v>
      </c>
      <c r="R388" s="17" t="s">
        <v>29</v>
      </c>
      <c r="S388" s="17" t="s">
        <v>45</v>
      </c>
      <c r="T388" s="17" t="s">
        <v>91</v>
      </c>
      <c r="U388" s="17" t="s">
        <v>61</v>
      </c>
      <c r="V388" s="17" t="s">
        <v>50</v>
      </c>
      <c r="W388" s="17" t="s">
        <v>65</v>
      </c>
      <c r="X388" s="17" t="s">
        <v>66</v>
      </c>
      <c r="Y388" s="17" t="s">
        <v>92</v>
      </c>
      <c r="Z388" s="17" t="s">
        <v>219</v>
      </c>
      <c r="AA388" s="1" t="str">
        <f>VLOOKUP(A388,'[1]FritsJurgens 2026.01 Standard'!$A:$B,2,0)</f>
        <v>ST.M+.TP-R.D.FS.SS-BK</v>
      </c>
    </row>
    <row r="389" spans="1:27" x14ac:dyDescent="0.25">
      <c r="A389" s="57">
        <v>8720681607535</v>
      </c>
      <c r="B389" s="15" t="s">
        <v>290</v>
      </c>
      <c r="C389" s="16" t="s">
        <v>806</v>
      </c>
      <c r="D389" s="28">
        <v>1475.2</v>
      </c>
      <c r="E389" s="30">
        <f>D389*0.85</f>
        <v>1253.92</v>
      </c>
      <c r="F389" s="30">
        <f>D389*0.8</f>
        <v>1180.1600000000001</v>
      </c>
      <c r="G389" s="17" t="s">
        <v>395</v>
      </c>
      <c r="H389" s="18">
        <v>6.4909999999999997</v>
      </c>
      <c r="I389" s="19">
        <v>13.4</v>
      </c>
      <c r="J389" s="20">
        <v>21.8</v>
      </c>
      <c r="K389" s="20">
        <v>35.5</v>
      </c>
      <c r="L389" s="15">
        <v>83026000</v>
      </c>
      <c r="M389" s="21">
        <v>4.3109999999999999</v>
      </c>
      <c r="N389" s="15"/>
      <c r="O389" s="44"/>
      <c r="P389" s="17"/>
      <c r="Q389" s="17" t="s">
        <v>63</v>
      </c>
      <c r="R389" s="17" t="s">
        <v>29</v>
      </c>
      <c r="S389" s="17" t="s">
        <v>46</v>
      </c>
      <c r="T389" s="17" t="s">
        <v>91</v>
      </c>
      <c r="U389" s="17" t="s">
        <v>61</v>
      </c>
      <c r="V389" s="17" t="s">
        <v>50</v>
      </c>
      <c r="W389" s="17" t="s">
        <v>65</v>
      </c>
      <c r="X389" s="17" t="s">
        <v>66</v>
      </c>
      <c r="Y389" s="17" t="s">
        <v>92</v>
      </c>
      <c r="Z389" s="17" t="s">
        <v>219</v>
      </c>
      <c r="AA389" s="1" t="str">
        <f>VLOOKUP(A389,'[1]FritsJurgens 2026.01 Standard'!$A:$B,2,0)</f>
        <v>ST.M+.TP-R.D.FS.SS</v>
      </c>
    </row>
    <row r="390" spans="1:27" x14ac:dyDescent="0.25">
      <c r="A390" s="57">
        <v>8720681616186</v>
      </c>
      <c r="B390" s="15" t="s">
        <v>291</v>
      </c>
      <c r="C390" s="16" t="s">
        <v>1135</v>
      </c>
      <c r="D390" s="28">
        <v>1584.2</v>
      </c>
      <c r="E390" s="30">
        <f>D390*0.85</f>
        <v>1346.57</v>
      </c>
      <c r="F390" s="30">
        <f>D390*0.8</f>
        <v>1267.3600000000001</v>
      </c>
      <c r="G390" s="17" t="s">
        <v>395</v>
      </c>
      <c r="H390" s="18">
        <v>6.58</v>
      </c>
      <c r="I390" s="19">
        <v>13.4</v>
      </c>
      <c r="J390" s="20">
        <v>21.8</v>
      </c>
      <c r="K390" s="20">
        <v>35.5</v>
      </c>
      <c r="L390" s="15">
        <v>83026000</v>
      </c>
      <c r="M390" s="21">
        <v>4.4000000000000004</v>
      </c>
      <c r="N390" s="15"/>
      <c r="O390" s="44"/>
      <c r="P390" s="17"/>
      <c r="Q390" s="17" t="s">
        <v>63</v>
      </c>
      <c r="R390" s="17" t="s">
        <v>31</v>
      </c>
      <c r="S390" s="17" t="s">
        <v>45</v>
      </c>
      <c r="T390" s="17" t="s">
        <v>91</v>
      </c>
      <c r="U390" s="17" t="s">
        <v>55</v>
      </c>
      <c r="V390" s="17" t="s">
        <v>50</v>
      </c>
      <c r="W390" s="17" t="s">
        <v>65</v>
      </c>
      <c r="X390" s="17" t="s">
        <v>66</v>
      </c>
      <c r="Y390" s="17" t="s">
        <v>92</v>
      </c>
      <c r="Z390" s="17" t="s">
        <v>219</v>
      </c>
      <c r="AA390" s="1" t="str">
        <f>VLOOKUP(A390,'[1]FritsJurgens 2026.01 Standard'!$A:$B,2,0)</f>
        <v>ST.M+.TP-R.E.R.BK</v>
      </c>
    </row>
    <row r="391" spans="1:27" x14ac:dyDescent="0.25">
      <c r="A391" s="57">
        <v>8720681601618</v>
      </c>
      <c r="B391" s="15" t="s">
        <v>292</v>
      </c>
      <c r="C391" s="16" t="s">
        <v>1136</v>
      </c>
      <c r="D391" s="28">
        <v>1584.2</v>
      </c>
      <c r="E391" s="30">
        <f>D391*0.85</f>
        <v>1346.57</v>
      </c>
      <c r="F391" s="30">
        <f>D391*0.8</f>
        <v>1267.3600000000001</v>
      </c>
      <c r="G391" s="17" t="s">
        <v>395</v>
      </c>
      <c r="H391" s="18">
        <v>6.58</v>
      </c>
      <c r="I391" s="19">
        <v>13.4</v>
      </c>
      <c r="J391" s="20">
        <v>21.8</v>
      </c>
      <c r="K391" s="20">
        <v>35.5</v>
      </c>
      <c r="L391" s="15">
        <v>83026000</v>
      </c>
      <c r="M391" s="21">
        <v>4.4000000000000004</v>
      </c>
      <c r="N391" s="15"/>
      <c r="O391" s="44"/>
      <c r="P391" s="17"/>
      <c r="Q391" s="17" t="s">
        <v>63</v>
      </c>
      <c r="R391" s="17" t="s">
        <v>31</v>
      </c>
      <c r="S391" s="17" t="s">
        <v>47</v>
      </c>
      <c r="T391" s="17" t="s">
        <v>91</v>
      </c>
      <c r="U391" s="17" t="s">
        <v>55</v>
      </c>
      <c r="V391" s="17" t="s">
        <v>50</v>
      </c>
      <c r="W391" s="17" t="s">
        <v>65</v>
      </c>
      <c r="X391" s="17" t="s">
        <v>66</v>
      </c>
      <c r="Y391" s="17" t="s">
        <v>92</v>
      </c>
      <c r="Z391" s="17" t="s">
        <v>219</v>
      </c>
      <c r="AA391" s="1" t="str">
        <f>VLOOKUP(A391,'[1]FritsJurgens 2026.01 Standard'!$A:$B,2,0)</f>
        <v>ST.M+.TP-R.E.R.BK-WT</v>
      </c>
    </row>
    <row r="392" spans="1:27" x14ac:dyDescent="0.25">
      <c r="A392" s="57">
        <v>8720681601625</v>
      </c>
      <c r="B392" s="15" t="s">
        <v>293</v>
      </c>
      <c r="C392" s="16" t="s">
        <v>1137</v>
      </c>
      <c r="D392" s="28">
        <v>1570.6</v>
      </c>
      <c r="E392" s="30">
        <f>D392*0.85</f>
        <v>1335.01</v>
      </c>
      <c r="F392" s="30">
        <f>D392*0.8</f>
        <v>1256.48</v>
      </c>
      <c r="G392" s="17" t="s">
        <v>395</v>
      </c>
      <c r="H392" s="18">
        <v>6.5830000000000002</v>
      </c>
      <c r="I392" s="19">
        <v>13.4</v>
      </c>
      <c r="J392" s="20">
        <v>21.8</v>
      </c>
      <c r="K392" s="20">
        <v>35.5</v>
      </c>
      <c r="L392" s="15">
        <v>83026000</v>
      </c>
      <c r="M392" s="21">
        <v>4.4029999999999996</v>
      </c>
      <c r="N392" s="15"/>
      <c r="O392" s="44"/>
      <c r="P392" s="17"/>
      <c r="Q392" s="17" t="s">
        <v>63</v>
      </c>
      <c r="R392" s="17" t="s">
        <v>31</v>
      </c>
      <c r="S392" s="17" t="s">
        <v>47</v>
      </c>
      <c r="T392" s="17" t="s">
        <v>91</v>
      </c>
      <c r="U392" s="17" t="s">
        <v>56</v>
      </c>
      <c r="V392" s="17" t="s">
        <v>50</v>
      </c>
      <c r="W392" s="17" t="s">
        <v>65</v>
      </c>
      <c r="X392" s="17" t="s">
        <v>66</v>
      </c>
      <c r="Y392" s="17" t="s">
        <v>92</v>
      </c>
      <c r="Z392" s="17" t="s">
        <v>219</v>
      </c>
      <c r="AA392" s="1" t="str">
        <f>VLOOKUP(A392,'[1]FritsJurgens 2026.01 Standard'!$A:$B,2,0)</f>
        <v>ST.M+.TP-R.E.R.SS-WT</v>
      </c>
    </row>
    <row r="393" spans="1:27" x14ac:dyDescent="0.25">
      <c r="A393" s="57">
        <v>8720681600840</v>
      </c>
      <c r="B393" s="15" t="s">
        <v>294</v>
      </c>
      <c r="C393" s="16" t="s">
        <v>1138</v>
      </c>
      <c r="D393" s="28">
        <v>1584.2</v>
      </c>
      <c r="E393" s="30">
        <f>D393*0.85</f>
        <v>1346.57</v>
      </c>
      <c r="F393" s="30">
        <f>D393*0.8</f>
        <v>1267.3600000000001</v>
      </c>
      <c r="G393" s="17" t="s">
        <v>395</v>
      </c>
      <c r="H393" s="18">
        <v>6.58</v>
      </c>
      <c r="I393" s="19">
        <v>13.4</v>
      </c>
      <c r="J393" s="20">
        <v>21.8</v>
      </c>
      <c r="K393" s="20">
        <v>35.5</v>
      </c>
      <c r="L393" s="15">
        <v>83026000</v>
      </c>
      <c r="M393" s="21">
        <v>4.4000000000000004</v>
      </c>
      <c r="N393" s="15"/>
      <c r="O393" s="44"/>
      <c r="P393" s="17"/>
      <c r="Q393" s="17" t="s">
        <v>63</v>
      </c>
      <c r="R393" s="17" t="s">
        <v>31</v>
      </c>
      <c r="S393" s="17" t="s">
        <v>46</v>
      </c>
      <c r="T393" s="17" t="s">
        <v>91</v>
      </c>
      <c r="U393" s="17" t="s">
        <v>55</v>
      </c>
      <c r="V393" s="17" t="s">
        <v>50</v>
      </c>
      <c r="W393" s="17" t="s">
        <v>65</v>
      </c>
      <c r="X393" s="17" t="s">
        <v>66</v>
      </c>
      <c r="Y393" s="17" t="s">
        <v>92</v>
      </c>
      <c r="Z393" s="17" t="s">
        <v>219</v>
      </c>
      <c r="AA393" s="1" t="str">
        <f>VLOOKUP(A393,'[1]FritsJurgens 2026.01 Standard'!$A:$B,2,0)</f>
        <v>ST.M+.TP-R.E.R.BK-SS</v>
      </c>
    </row>
    <row r="394" spans="1:27" x14ac:dyDescent="0.25">
      <c r="A394" s="57">
        <v>8720681600857</v>
      </c>
      <c r="B394" s="15" t="s">
        <v>295</v>
      </c>
      <c r="C394" s="16" t="s">
        <v>1139</v>
      </c>
      <c r="D394" s="28">
        <v>1570.6</v>
      </c>
      <c r="E394" s="30">
        <f>D394*0.85</f>
        <v>1335.01</v>
      </c>
      <c r="F394" s="30">
        <f>D394*0.8</f>
        <v>1256.48</v>
      </c>
      <c r="G394" s="17" t="s">
        <v>395</v>
      </c>
      <c r="H394" s="18">
        <v>6.5830000000000002</v>
      </c>
      <c r="I394" s="19">
        <v>13.4</v>
      </c>
      <c r="J394" s="20">
        <v>21.8</v>
      </c>
      <c r="K394" s="20">
        <v>35.5</v>
      </c>
      <c r="L394" s="15">
        <v>83026000</v>
      </c>
      <c r="M394" s="21">
        <v>4.4029999999999996</v>
      </c>
      <c r="N394" s="15"/>
      <c r="O394" s="44"/>
      <c r="P394" s="17"/>
      <c r="Q394" s="17" t="s">
        <v>63</v>
      </c>
      <c r="R394" s="17" t="s">
        <v>31</v>
      </c>
      <c r="S394" s="17" t="s">
        <v>45</v>
      </c>
      <c r="T394" s="17" t="s">
        <v>91</v>
      </c>
      <c r="U394" s="17" t="s">
        <v>56</v>
      </c>
      <c r="V394" s="17" t="s">
        <v>50</v>
      </c>
      <c r="W394" s="17" t="s">
        <v>65</v>
      </c>
      <c r="X394" s="17" t="s">
        <v>66</v>
      </c>
      <c r="Y394" s="17" t="s">
        <v>92</v>
      </c>
      <c r="Z394" s="17" t="s">
        <v>219</v>
      </c>
      <c r="AA394" s="1" t="str">
        <f>VLOOKUP(A394,'[1]FritsJurgens 2026.01 Standard'!$A:$B,2,0)</f>
        <v>ST.M+.TP-R.E.R.SS-BK</v>
      </c>
    </row>
    <row r="395" spans="1:27" x14ac:dyDescent="0.25">
      <c r="A395" s="57">
        <v>8720681619354</v>
      </c>
      <c r="B395" s="15" t="s">
        <v>296</v>
      </c>
      <c r="C395" s="16" t="s">
        <v>1140</v>
      </c>
      <c r="D395" s="28">
        <v>1570.6</v>
      </c>
      <c r="E395" s="30">
        <f>D395*0.85</f>
        <v>1335.01</v>
      </c>
      <c r="F395" s="30">
        <f>D395*0.8</f>
        <v>1256.48</v>
      </c>
      <c r="G395" s="17" t="s">
        <v>395</v>
      </c>
      <c r="H395" s="18">
        <v>6.5830000000000002</v>
      </c>
      <c r="I395" s="19">
        <v>13.4</v>
      </c>
      <c r="J395" s="20">
        <v>21.8</v>
      </c>
      <c r="K395" s="20">
        <v>35.5</v>
      </c>
      <c r="L395" s="15">
        <v>83026000</v>
      </c>
      <c r="M395" s="21">
        <v>4.4029999999999996</v>
      </c>
      <c r="N395" s="15"/>
      <c r="O395" s="44"/>
      <c r="P395" s="17"/>
      <c r="Q395" s="17" t="s">
        <v>63</v>
      </c>
      <c r="R395" s="17" t="s">
        <v>31</v>
      </c>
      <c r="S395" s="17" t="s">
        <v>46</v>
      </c>
      <c r="T395" s="17" t="s">
        <v>91</v>
      </c>
      <c r="U395" s="17" t="s">
        <v>56</v>
      </c>
      <c r="V395" s="17" t="s">
        <v>50</v>
      </c>
      <c r="W395" s="17" t="s">
        <v>65</v>
      </c>
      <c r="X395" s="17" t="s">
        <v>66</v>
      </c>
      <c r="Y395" s="17" t="s">
        <v>92</v>
      </c>
      <c r="Z395" s="17" t="s">
        <v>219</v>
      </c>
      <c r="AA395" s="1" t="str">
        <f>VLOOKUP(A395,'[1]FritsJurgens 2026.01 Standard'!$A:$B,2,0)</f>
        <v>ST.M+.TP-R.E.R.SS</v>
      </c>
    </row>
    <row r="396" spans="1:27" x14ac:dyDescent="0.25">
      <c r="A396" s="57">
        <v>8720681615080</v>
      </c>
      <c r="B396" s="15" t="s">
        <v>297</v>
      </c>
      <c r="C396" s="16" t="s">
        <v>954</v>
      </c>
      <c r="D396" s="28">
        <v>1570.6</v>
      </c>
      <c r="E396" s="30">
        <f>D396*0.85</f>
        <v>1335.01</v>
      </c>
      <c r="F396" s="30">
        <f>D396*0.8</f>
        <v>1256.48</v>
      </c>
      <c r="G396" s="17" t="s">
        <v>395</v>
      </c>
      <c r="H396" s="18">
        <v>6.5149999999999997</v>
      </c>
      <c r="I396" s="19">
        <v>13.4</v>
      </c>
      <c r="J396" s="20">
        <v>21.8</v>
      </c>
      <c r="K396" s="20">
        <v>35.5</v>
      </c>
      <c r="L396" s="15">
        <v>83026000</v>
      </c>
      <c r="M396" s="21">
        <v>4.3289999999999997</v>
      </c>
      <c r="N396" s="15"/>
      <c r="O396" s="44"/>
      <c r="P396" s="17"/>
      <c r="Q396" s="17" t="s">
        <v>63</v>
      </c>
      <c r="R396" s="17" t="s">
        <v>31</v>
      </c>
      <c r="S396" s="17" t="s">
        <v>45</v>
      </c>
      <c r="T396" s="17" t="s">
        <v>91</v>
      </c>
      <c r="U396" s="17" t="s">
        <v>57</v>
      </c>
      <c r="V396" s="17" t="s">
        <v>50</v>
      </c>
      <c r="W396" s="17" t="s">
        <v>65</v>
      </c>
      <c r="X396" s="17" t="s">
        <v>66</v>
      </c>
      <c r="Y396" s="17" t="s">
        <v>92</v>
      </c>
      <c r="Z396" s="17" t="s">
        <v>219</v>
      </c>
      <c r="AA396" s="1" t="str">
        <f>VLOOKUP(A396,'[1]FritsJurgens 2026.01 Standard'!$A:$B,2,0)</f>
        <v>ST.M+.TP-R.E.S.BK</v>
      </c>
    </row>
    <row r="397" spans="1:27" x14ac:dyDescent="0.25">
      <c r="A397" s="57">
        <v>8720681601649</v>
      </c>
      <c r="B397" s="15" t="s">
        <v>298</v>
      </c>
      <c r="C397" s="16" t="s">
        <v>955</v>
      </c>
      <c r="D397" s="28">
        <v>1570.6</v>
      </c>
      <c r="E397" s="30">
        <f>D397*0.85</f>
        <v>1335.01</v>
      </c>
      <c r="F397" s="30">
        <f>D397*0.8</f>
        <v>1256.48</v>
      </c>
      <c r="G397" s="17" t="s">
        <v>395</v>
      </c>
      <c r="H397" s="18">
        <v>6.5149999999999997</v>
      </c>
      <c r="I397" s="19">
        <v>13.4</v>
      </c>
      <c r="J397" s="20">
        <v>21.8</v>
      </c>
      <c r="K397" s="20">
        <v>35.5</v>
      </c>
      <c r="L397" s="15">
        <v>83026000</v>
      </c>
      <c r="M397" s="21">
        <v>4.3289999999999997</v>
      </c>
      <c r="N397" s="15"/>
      <c r="O397" s="44"/>
      <c r="P397" s="17"/>
      <c r="Q397" s="17" t="s">
        <v>63</v>
      </c>
      <c r="R397" s="17" t="s">
        <v>31</v>
      </c>
      <c r="S397" s="17" t="s">
        <v>47</v>
      </c>
      <c r="T397" s="17" t="s">
        <v>91</v>
      </c>
      <c r="U397" s="17" t="s">
        <v>57</v>
      </c>
      <c r="V397" s="17" t="s">
        <v>50</v>
      </c>
      <c r="W397" s="17" t="s">
        <v>65</v>
      </c>
      <c r="X397" s="17" t="s">
        <v>66</v>
      </c>
      <c r="Y397" s="17" t="s">
        <v>92</v>
      </c>
      <c r="Z397" s="17" t="s">
        <v>219</v>
      </c>
      <c r="AA397" s="1" t="str">
        <f>VLOOKUP(A397,'[1]FritsJurgens 2026.01 Standard'!$A:$B,2,0)</f>
        <v>ST.M+.TP-R.E.S.BK-WT</v>
      </c>
    </row>
    <row r="398" spans="1:27" x14ac:dyDescent="0.25">
      <c r="A398" s="57">
        <v>8720681601656</v>
      </c>
      <c r="B398" s="15" t="s">
        <v>299</v>
      </c>
      <c r="C398" s="16" t="s">
        <v>956</v>
      </c>
      <c r="D398" s="28">
        <v>1558.1</v>
      </c>
      <c r="E398" s="30">
        <f>D398*0.85</f>
        <v>1324.385</v>
      </c>
      <c r="F398" s="30">
        <f>D398*0.8</f>
        <v>1246.48</v>
      </c>
      <c r="G398" s="17" t="s">
        <v>395</v>
      </c>
      <c r="H398" s="18">
        <v>6.5149999999999997</v>
      </c>
      <c r="I398" s="19">
        <v>13.4</v>
      </c>
      <c r="J398" s="20">
        <v>21.8</v>
      </c>
      <c r="K398" s="20">
        <v>35.5</v>
      </c>
      <c r="L398" s="15">
        <v>83026000</v>
      </c>
      <c r="M398" s="21">
        <v>4.3289999999999997</v>
      </c>
      <c r="N398" s="15"/>
      <c r="O398" s="44"/>
      <c r="P398" s="17"/>
      <c r="Q398" s="17" t="s">
        <v>63</v>
      </c>
      <c r="R398" s="17" t="s">
        <v>31</v>
      </c>
      <c r="S398" s="17" t="s">
        <v>47</v>
      </c>
      <c r="T398" s="17" t="s">
        <v>91</v>
      </c>
      <c r="U398" s="17" t="s">
        <v>58</v>
      </c>
      <c r="V398" s="17" t="s">
        <v>50</v>
      </c>
      <c r="W398" s="17" t="s">
        <v>65</v>
      </c>
      <c r="X398" s="17" t="s">
        <v>66</v>
      </c>
      <c r="Y398" s="17" t="s">
        <v>92</v>
      </c>
      <c r="Z398" s="17" t="s">
        <v>219</v>
      </c>
      <c r="AA398" s="1" t="str">
        <f>VLOOKUP(A398,'[1]FritsJurgens 2026.01 Standard'!$A:$B,2,0)</f>
        <v>ST.M+.TP-R.E.S.SS-WT</v>
      </c>
    </row>
    <row r="399" spans="1:27" x14ac:dyDescent="0.25">
      <c r="A399" s="57">
        <v>8720681600918</v>
      </c>
      <c r="B399" s="15" t="s">
        <v>300</v>
      </c>
      <c r="C399" s="16" t="s">
        <v>957</v>
      </c>
      <c r="D399" s="28">
        <v>1570.6</v>
      </c>
      <c r="E399" s="30">
        <f>D399*0.85</f>
        <v>1335.01</v>
      </c>
      <c r="F399" s="30">
        <f>D399*0.8</f>
        <v>1256.48</v>
      </c>
      <c r="G399" s="17" t="s">
        <v>395</v>
      </c>
      <c r="H399" s="18">
        <v>6.5149999999999997</v>
      </c>
      <c r="I399" s="19">
        <v>13.4</v>
      </c>
      <c r="J399" s="20">
        <v>21.8</v>
      </c>
      <c r="K399" s="20">
        <v>35.5</v>
      </c>
      <c r="L399" s="15">
        <v>83026000</v>
      </c>
      <c r="M399" s="21">
        <v>4.3289999999999997</v>
      </c>
      <c r="N399" s="15"/>
      <c r="O399" s="44"/>
      <c r="P399" s="17"/>
      <c r="Q399" s="17" t="s">
        <v>63</v>
      </c>
      <c r="R399" s="17" t="s">
        <v>31</v>
      </c>
      <c r="S399" s="17" t="s">
        <v>46</v>
      </c>
      <c r="T399" s="17" t="s">
        <v>91</v>
      </c>
      <c r="U399" s="17" t="s">
        <v>57</v>
      </c>
      <c r="V399" s="17" t="s">
        <v>50</v>
      </c>
      <c r="W399" s="17" t="s">
        <v>65</v>
      </c>
      <c r="X399" s="17" t="s">
        <v>66</v>
      </c>
      <c r="Y399" s="17" t="s">
        <v>92</v>
      </c>
      <c r="Z399" s="17" t="s">
        <v>219</v>
      </c>
      <c r="AA399" s="1" t="str">
        <f>VLOOKUP(A399,'[1]FritsJurgens 2026.01 Standard'!$A:$B,2,0)</f>
        <v>ST.M+.TP-R.E.S.BK-SS</v>
      </c>
    </row>
    <row r="400" spans="1:27" x14ac:dyDescent="0.25">
      <c r="A400" s="57">
        <v>8720681600932</v>
      </c>
      <c r="B400" s="15" t="s">
        <v>301</v>
      </c>
      <c r="C400" s="16" t="s">
        <v>958</v>
      </c>
      <c r="D400" s="28">
        <v>1558.1</v>
      </c>
      <c r="E400" s="30">
        <f>D400*0.85</f>
        <v>1324.385</v>
      </c>
      <c r="F400" s="30">
        <f>D400*0.8</f>
        <v>1246.48</v>
      </c>
      <c r="G400" s="17" t="s">
        <v>395</v>
      </c>
      <c r="H400" s="18">
        <v>6.5149999999999997</v>
      </c>
      <c r="I400" s="19">
        <v>13.4</v>
      </c>
      <c r="J400" s="20">
        <v>21.8</v>
      </c>
      <c r="K400" s="20">
        <v>35.5</v>
      </c>
      <c r="L400" s="15">
        <v>83026000</v>
      </c>
      <c r="M400" s="21">
        <v>4.3289999999999997</v>
      </c>
      <c r="N400" s="15"/>
      <c r="O400" s="44"/>
      <c r="P400" s="17"/>
      <c r="Q400" s="17" t="s">
        <v>63</v>
      </c>
      <c r="R400" s="17" t="s">
        <v>31</v>
      </c>
      <c r="S400" s="17" t="s">
        <v>45</v>
      </c>
      <c r="T400" s="17" t="s">
        <v>91</v>
      </c>
      <c r="U400" s="17" t="s">
        <v>58</v>
      </c>
      <c r="V400" s="17" t="s">
        <v>50</v>
      </c>
      <c r="W400" s="17" t="s">
        <v>65</v>
      </c>
      <c r="X400" s="17" t="s">
        <v>66</v>
      </c>
      <c r="Y400" s="17" t="s">
        <v>92</v>
      </c>
      <c r="Z400" s="17" t="s">
        <v>219</v>
      </c>
      <c r="AA400" s="1" t="str">
        <f>VLOOKUP(A400,'[1]FritsJurgens 2026.01 Standard'!$A:$B,2,0)</f>
        <v>ST.M+.TP-R.E.S.SS-BK</v>
      </c>
    </row>
    <row r="401" spans="1:27" x14ac:dyDescent="0.25">
      <c r="A401" s="57">
        <v>8720681605913</v>
      </c>
      <c r="B401" s="15" t="s">
        <v>302</v>
      </c>
      <c r="C401" s="16" t="s">
        <v>959</v>
      </c>
      <c r="D401" s="28">
        <v>1558.1</v>
      </c>
      <c r="E401" s="30">
        <f>D401*0.85</f>
        <v>1324.385</v>
      </c>
      <c r="F401" s="30">
        <f>D401*0.8</f>
        <v>1246.48</v>
      </c>
      <c r="G401" s="17" t="s">
        <v>395</v>
      </c>
      <c r="H401" s="18">
        <v>6.5149999999999997</v>
      </c>
      <c r="I401" s="19">
        <v>13.4</v>
      </c>
      <c r="J401" s="20">
        <v>21.8</v>
      </c>
      <c r="K401" s="20">
        <v>35.5</v>
      </c>
      <c r="L401" s="15">
        <v>83026000</v>
      </c>
      <c r="M401" s="21">
        <v>4.3289999999999997</v>
      </c>
      <c r="N401" s="15"/>
      <c r="O401" s="44"/>
      <c r="P401" s="17"/>
      <c r="Q401" s="17" t="s">
        <v>63</v>
      </c>
      <c r="R401" s="17" t="s">
        <v>31</v>
      </c>
      <c r="S401" s="17" t="s">
        <v>46</v>
      </c>
      <c r="T401" s="17" t="s">
        <v>91</v>
      </c>
      <c r="U401" s="17" t="s">
        <v>58</v>
      </c>
      <c r="V401" s="17" t="s">
        <v>50</v>
      </c>
      <c r="W401" s="17" t="s">
        <v>65</v>
      </c>
      <c r="X401" s="17" t="s">
        <v>66</v>
      </c>
      <c r="Y401" s="17" t="s">
        <v>92</v>
      </c>
      <c r="Z401" s="17" t="s">
        <v>219</v>
      </c>
      <c r="AA401" s="1" t="str">
        <f>VLOOKUP(A401,'[1]FritsJurgens 2026.01 Standard'!$A:$B,2,0)</f>
        <v>ST.M+.TP-R.E.S.SS</v>
      </c>
    </row>
    <row r="402" spans="1:27" x14ac:dyDescent="0.25">
      <c r="A402" s="57">
        <v>8720681601595</v>
      </c>
      <c r="B402" s="15" t="s">
        <v>303</v>
      </c>
      <c r="C402" s="16" t="s">
        <v>1141</v>
      </c>
      <c r="D402" s="28">
        <v>1558.1</v>
      </c>
      <c r="E402" s="30">
        <f>D402*0.85</f>
        <v>1324.385</v>
      </c>
      <c r="F402" s="30">
        <f>D402*0.8</f>
        <v>1246.48</v>
      </c>
      <c r="G402" s="17" t="s">
        <v>395</v>
      </c>
      <c r="H402" s="18">
        <v>6.4880000000000004</v>
      </c>
      <c r="I402" s="19">
        <v>13.4</v>
      </c>
      <c r="J402" s="20">
        <v>21.8</v>
      </c>
      <c r="K402" s="20">
        <v>35.5</v>
      </c>
      <c r="L402" s="15">
        <v>83026000</v>
      </c>
      <c r="M402" s="21">
        <v>4.3079999999999998</v>
      </c>
      <c r="N402" s="15"/>
      <c r="O402" s="44"/>
      <c r="P402" s="17"/>
      <c r="Q402" s="17" t="s">
        <v>63</v>
      </c>
      <c r="R402" s="17" t="s">
        <v>31</v>
      </c>
      <c r="S402" s="17" t="s">
        <v>47</v>
      </c>
      <c r="T402" s="17" t="s">
        <v>91</v>
      </c>
      <c r="U402" s="17" t="s">
        <v>60</v>
      </c>
      <c r="V402" s="17" t="s">
        <v>50</v>
      </c>
      <c r="W402" s="17" t="s">
        <v>65</v>
      </c>
      <c r="X402" s="17" t="s">
        <v>66</v>
      </c>
      <c r="Y402" s="17" t="s">
        <v>92</v>
      </c>
      <c r="Z402" s="17" t="s">
        <v>219</v>
      </c>
      <c r="AA402" s="1" t="str">
        <f>VLOOKUP(A402,'[1]FritsJurgens 2026.01 Standard'!$A:$B,2,0)</f>
        <v>ST.M+.TP-R.E.FR.SS-WT</v>
      </c>
    </row>
    <row r="403" spans="1:27" x14ac:dyDescent="0.25">
      <c r="A403" s="57">
        <v>8720681600826</v>
      </c>
      <c r="B403" s="15" t="s">
        <v>304</v>
      </c>
      <c r="C403" s="16" t="s">
        <v>1142</v>
      </c>
      <c r="D403" s="28">
        <v>1558.1</v>
      </c>
      <c r="E403" s="30">
        <f>D403*0.85</f>
        <v>1324.385</v>
      </c>
      <c r="F403" s="30">
        <f>D403*0.8</f>
        <v>1246.48</v>
      </c>
      <c r="G403" s="17" t="s">
        <v>395</v>
      </c>
      <c r="H403" s="18">
        <v>6.4880000000000004</v>
      </c>
      <c r="I403" s="19">
        <v>13.4</v>
      </c>
      <c r="J403" s="20">
        <v>21.8</v>
      </c>
      <c r="K403" s="20">
        <v>35.5</v>
      </c>
      <c r="L403" s="15">
        <v>83026000</v>
      </c>
      <c r="M403" s="21">
        <v>4.3079999999999998</v>
      </c>
      <c r="N403" s="15"/>
      <c r="O403" s="44"/>
      <c r="P403" s="17"/>
      <c r="Q403" s="17" t="s">
        <v>63</v>
      </c>
      <c r="R403" s="17" t="s">
        <v>31</v>
      </c>
      <c r="S403" s="17" t="s">
        <v>45</v>
      </c>
      <c r="T403" s="17" t="s">
        <v>91</v>
      </c>
      <c r="U403" s="17" t="s">
        <v>60</v>
      </c>
      <c r="V403" s="17" t="s">
        <v>50</v>
      </c>
      <c r="W403" s="17" t="s">
        <v>65</v>
      </c>
      <c r="X403" s="17" t="s">
        <v>66</v>
      </c>
      <c r="Y403" s="17" t="s">
        <v>92</v>
      </c>
      <c r="Z403" s="17" t="s">
        <v>219</v>
      </c>
      <c r="AA403" s="1" t="str">
        <f>VLOOKUP(A403,'[1]FritsJurgens 2026.01 Standard'!$A:$B,2,0)</f>
        <v>ST.M+.TP-R.E.FR.SS-BK</v>
      </c>
    </row>
    <row r="404" spans="1:27" x14ac:dyDescent="0.25">
      <c r="A404" s="57">
        <v>8720681608969</v>
      </c>
      <c r="B404" s="15" t="s">
        <v>305</v>
      </c>
      <c r="C404" s="16" t="s">
        <v>1143</v>
      </c>
      <c r="D404" s="28">
        <v>1558.1</v>
      </c>
      <c r="E404" s="30">
        <f>D404*0.85</f>
        <v>1324.385</v>
      </c>
      <c r="F404" s="30">
        <f>D404*0.8</f>
        <v>1246.48</v>
      </c>
      <c r="G404" s="17" t="s">
        <v>395</v>
      </c>
      <c r="H404" s="18">
        <v>6.4880000000000004</v>
      </c>
      <c r="I404" s="19">
        <v>13.4</v>
      </c>
      <c r="J404" s="20">
        <v>21.8</v>
      </c>
      <c r="K404" s="20">
        <v>35.5</v>
      </c>
      <c r="L404" s="15">
        <v>83026000</v>
      </c>
      <c r="M404" s="21">
        <v>4.3079999999999998</v>
      </c>
      <c r="N404" s="15"/>
      <c r="O404" s="44"/>
      <c r="P404" s="17"/>
      <c r="Q404" s="17" t="s">
        <v>63</v>
      </c>
      <c r="R404" s="17" t="s">
        <v>31</v>
      </c>
      <c r="S404" s="17" t="s">
        <v>46</v>
      </c>
      <c r="T404" s="17" t="s">
        <v>91</v>
      </c>
      <c r="U404" s="17" t="s">
        <v>60</v>
      </c>
      <c r="V404" s="17" t="s">
        <v>50</v>
      </c>
      <c r="W404" s="17" t="s">
        <v>65</v>
      </c>
      <c r="X404" s="17" t="s">
        <v>66</v>
      </c>
      <c r="Y404" s="17" t="s">
        <v>92</v>
      </c>
      <c r="Z404" s="17" t="s">
        <v>219</v>
      </c>
      <c r="AA404" s="1" t="str">
        <f>VLOOKUP(A404,'[1]FritsJurgens 2026.01 Standard'!$A:$B,2,0)</f>
        <v>ST.M+.TP-R.E.FR.SS</v>
      </c>
    </row>
    <row r="405" spans="1:27" x14ac:dyDescent="0.25">
      <c r="A405" s="57">
        <v>8720681601601</v>
      </c>
      <c r="B405" s="15" t="s">
        <v>306</v>
      </c>
      <c r="C405" s="16" t="s">
        <v>807</v>
      </c>
      <c r="D405" s="28">
        <v>1558.1</v>
      </c>
      <c r="E405" s="30">
        <f>D405*0.85</f>
        <v>1324.385</v>
      </c>
      <c r="F405" s="30">
        <f>D405*0.8</f>
        <v>1246.48</v>
      </c>
      <c r="G405" s="17" t="s">
        <v>395</v>
      </c>
      <c r="H405" s="18">
        <v>6.4909999999999997</v>
      </c>
      <c r="I405" s="19">
        <v>13.4</v>
      </c>
      <c r="J405" s="20">
        <v>21.8</v>
      </c>
      <c r="K405" s="20">
        <v>35.5</v>
      </c>
      <c r="L405" s="15">
        <v>83026000</v>
      </c>
      <c r="M405" s="21">
        <v>4.3109999999999999</v>
      </c>
      <c r="N405" s="15"/>
      <c r="O405" s="44"/>
      <c r="P405" s="17"/>
      <c r="Q405" s="17" t="s">
        <v>63</v>
      </c>
      <c r="R405" s="17" t="s">
        <v>31</v>
      </c>
      <c r="S405" s="17" t="s">
        <v>47</v>
      </c>
      <c r="T405" s="17" t="s">
        <v>91</v>
      </c>
      <c r="U405" s="17" t="s">
        <v>61</v>
      </c>
      <c r="V405" s="17" t="s">
        <v>50</v>
      </c>
      <c r="W405" s="17" t="s">
        <v>65</v>
      </c>
      <c r="X405" s="17" t="s">
        <v>66</v>
      </c>
      <c r="Y405" s="17" t="s">
        <v>92</v>
      </c>
      <c r="Z405" s="17" t="s">
        <v>219</v>
      </c>
      <c r="AA405" s="1" t="str">
        <f>VLOOKUP(A405,'[1]FritsJurgens 2026.01 Standard'!$A:$B,2,0)</f>
        <v>ST.M+.TP-R.E.FS.SS-WT</v>
      </c>
    </row>
    <row r="406" spans="1:27" x14ac:dyDescent="0.25">
      <c r="A406" s="57">
        <v>8720681600833</v>
      </c>
      <c r="B406" s="15" t="s">
        <v>307</v>
      </c>
      <c r="C406" s="16" t="s">
        <v>808</v>
      </c>
      <c r="D406" s="28">
        <v>1558.1</v>
      </c>
      <c r="E406" s="30">
        <f>D406*0.85</f>
        <v>1324.385</v>
      </c>
      <c r="F406" s="30">
        <f>D406*0.8</f>
        <v>1246.48</v>
      </c>
      <c r="G406" s="17" t="s">
        <v>395</v>
      </c>
      <c r="H406" s="18">
        <v>6.4909999999999997</v>
      </c>
      <c r="I406" s="19">
        <v>13.4</v>
      </c>
      <c r="J406" s="20">
        <v>21.8</v>
      </c>
      <c r="K406" s="20">
        <v>35.5</v>
      </c>
      <c r="L406" s="15">
        <v>83026000</v>
      </c>
      <c r="M406" s="21">
        <v>4.3109999999999999</v>
      </c>
      <c r="N406" s="15"/>
      <c r="O406" s="44"/>
      <c r="P406" s="17"/>
      <c r="Q406" s="17" t="s">
        <v>63</v>
      </c>
      <c r="R406" s="17" t="s">
        <v>31</v>
      </c>
      <c r="S406" s="17" t="s">
        <v>45</v>
      </c>
      <c r="T406" s="17" t="s">
        <v>91</v>
      </c>
      <c r="U406" s="17" t="s">
        <v>61</v>
      </c>
      <c r="V406" s="17" t="s">
        <v>50</v>
      </c>
      <c r="W406" s="17" t="s">
        <v>65</v>
      </c>
      <c r="X406" s="17" t="s">
        <v>66</v>
      </c>
      <c r="Y406" s="17" t="s">
        <v>92</v>
      </c>
      <c r="Z406" s="17" t="s">
        <v>219</v>
      </c>
      <c r="AA406" s="1" t="str">
        <f>VLOOKUP(A406,'[1]FritsJurgens 2026.01 Standard'!$A:$B,2,0)</f>
        <v>ST.M+.TP-R.E.FS.SS-BK</v>
      </c>
    </row>
    <row r="407" spans="1:27" x14ac:dyDescent="0.25">
      <c r="A407" s="57">
        <v>8720681607603</v>
      </c>
      <c r="B407" s="15" t="s">
        <v>308</v>
      </c>
      <c r="C407" s="16" t="s">
        <v>809</v>
      </c>
      <c r="D407" s="28">
        <v>1558.1</v>
      </c>
      <c r="E407" s="30">
        <f>D407*0.85</f>
        <v>1324.385</v>
      </c>
      <c r="F407" s="30">
        <f>D407*0.8</f>
        <v>1246.48</v>
      </c>
      <c r="G407" s="17" t="s">
        <v>395</v>
      </c>
      <c r="H407" s="18">
        <v>6.4909999999999997</v>
      </c>
      <c r="I407" s="19">
        <v>13.4</v>
      </c>
      <c r="J407" s="20">
        <v>21.8</v>
      </c>
      <c r="K407" s="20">
        <v>35.5</v>
      </c>
      <c r="L407" s="15">
        <v>83026000</v>
      </c>
      <c r="M407" s="21">
        <v>4.3109999999999999</v>
      </c>
      <c r="N407" s="15"/>
      <c r="O407" s="44"/>
      <c r="P407" s="17"/>
      <c r="Q407" s="17" t="s">
        <v>63</v>
      </c>
      <c r="R407" s="17" t="s">
        <v>31</v>
      </c>
      <c r="S407" s="17" t="s">
        <v>46</v>
      </c>
      <c r="T407" s="17" t="s">
        <v>91</v>
      </c>
      <c r="U407" s="17" t="s">
        <v>61</v>
      </c>
      <c r="V407" s="17" t="s">
        <v>50</v>
      </c>
      <c r="W407" s="17" t="s">
        <v>65</v>
      </c>
      <c r="X407" s="17" t="s">
        <v>66</v>
      </c>
      <c r="Y407" s="17" t="s">
        <v>92</v>
      </c>
      <c r="Z407" s="17" t="s">
        <v>219</v>
      </c>
      <c r="AA407" s="1" t="str">
        <f>VLOOKUP(A407,'[1]FritsJurgens 2026.01 Standard'!$A:$B,2,0)</f>
        <v>ST.M+.TP-R.E.FS.SS</v>
      </c>
    </row>
    <row r="408" spans="1:27" x14ac:dyDescent="0.25">
      <c r="A408" s="57">
        <v>8720681619460</v>
      </c>
      <c r="B408" s="15" t="s">
        <v>309</v>
      </c>
      <c r="C408" s="16" t="s">
        <v>1144</v>
      </c>
      <c r="D408" s="28">
        <v>1873.7</v>
      </c>
      <c r="E408" s="30">
        <f>D408*0.85</f>
        <v>1592.645</v>
      </c>
      <c r="F408" s="30">
        <f>D408*0.8</f>
        <v>1498.96</v>
      </c>
      <c r="G408" s="17" t="s">
        <v>395</v>
      </c>
      <c r="H408" s="18">
        <v>7.7709999999999999</v>
      </c>
      <c r="I408" s="19">
        <v>13.4</v>
      </c>
      <c r="J408" s="20">
        <v>21.8</v>
      </c>
      <c r="K408" s="20">
        <v>35.5</v>
      </c>
      <c r="L408" s="15">
        <v>83026000</v>
      </c>
      <c r="M408" s="21">
        <v>5.7030000000000003</v>
      </c>
      <c r="N408" s="15"/>
      <c r="O408" s="44"/>
      <c r="P408" s="17"/>
      <c r="Q408" s="17" t="s">
        <v>63</v>
      </c>
      <c r="R408" s="17" t="s">
        <v>33</v>
      </c>
      <c r="S408" s="17" t="s">
        <v>45</v>
      </c>
      <c r="T408" s="17" t="s">
        <v>91</v>
      </c>
      <c r="U408" s="17" t="s">
        <v>55</v>
      </c>
      <c r="V408" s="17" t="s">
        <v>50</v>
      </c>
      <c r="W408" s="17" t="s">
        <v>65</v>
      </c>
      <c r="X408" s="17" t="s">
        <v>66</v>
      </c>
      <c r="Y408" s="17" t="s">
        <v>92</v>
      </c>
      <c r="Z408" s="17" t="s">
        <v>219</v>
      </c>
      <c r="AA408" s="1" t="str">
        <f>VLOOKUP(A408,'[1]FritsJurgens 2026.01 Standard'!$A:$B,2,0)</f>
        <v>ST.M+.TP-R.F.R.BK</v>
      </c>
    </row>
    <row r="409" spans="1:27" x14ac:dyDescent="0.25">
      <c r="A409" s="57">
        <v>8720681601700</v>
      </c>
      <c r="B409" s="15" t="s">
        <v>310</v>
      </c>
      <c r="C409" s="16" t="s">
        <v>1145</v>
      </c>
      <c r="D409" s="28">
        <v>1873.7</v>
      </c>
      <c r="E409" s="30">
        <f>D409*0.85</f>
        <v>1592.645</v>
      </c>
      <c r="F409" s="30">
        <f>D409*0.8</f>
        <v>1498.96</v>
      </c>
      <c r="G409" s="17" t="s">
        <v>395</v>
      </c>
      <c r="H409" s="18">
        <v>7.7709999999999999</v>
      </c>
      <c r="I409" s="19">
        <v>13.4</v>
      </c>
      <c r="J409" s="20">
        <v>21.8</v>
      </c>
      <c r="K409" s="20">
        <v>35.5</v>
      </c>
      <c r="L409" s="15">
        <v>83026000</v>
      </c>
      <c r="M409" s="21">
        <v>5.7030000000000003</v>
      </c>
      <c r="N409" s="15"/>
      <c r="O409" s="44"/>
      <c r="P409" s="17"/>
      <c r="Q409" s="17" t="s">
        <v>63</v>
      </c>
      <c r="R409" s="17" t="s">
        <v>33</v>
      </c>
      <c r="S409" s="17" t="s">
        <v>47</v>
      </c>
      <c r="T409" s="17" t="s">
        <v>91</v>
      </c>
      <c r="U409" s="17" t="s">
        <v>55</v>
      </c>
      <c r="V409" s="17" t="s">
        <v>50</v>
      </c>
      <c r="W409" s="17" t="s">
        <v>65</v>
      </c>
      <c r="X409" s="17" t="s">
        <v>66</v>
      </c>
      <c r="Y409" s="17" t="s">
        <v>92</v>
      </c>
      <c r="Z409" s="17" t="s">
        <v>219</v>
      </c>
      <c r="AA409" s="1" t="str">
        <f>VLOOKUP(A409,'[1]FritsJurgens 2026.01 Standard'!$A:$B,2,0)</f>
        <v>ST.M+.TP-R.F.R.BK-WT</v>
      </c>
    </row>
    <row r="410" spans="1:27" x14ac:dyDescent="0.25">
      <c r="A410" s="57">
        <v>8720681601717</v>
      </c>
      <c r="B410" s="15" t="s">
        <v>311</v>
      </c>
      <c r="C410" s="16" t="s">
        <v>1146</v>
      </c>
      <c r="D410" s="28">
        <v>1860.1</v>
      </c>
      <c r="E410" s="30">
        <f>D410*0.85</f>
        <v>1581.0849999999998</v>
      </c>
      <c r="F410" s="30">
        <f>D410*0.8</f>
        <v>1488.08</v>
      </c>
      <c r="G410" s="17" t="s">
        <v>395</v>
      </c>
      <c r="H410" s="18">
        <v>7.774</v>
      </c>
      <c r="I410" s="19">
        <v>13.4</v>
      </c>
      <c r="J410" s="20">
        <v>21.8</v>
      </c>
      <c r="K410" s="20">
        <v>35.5</v>
      </c>
      <c r="L410" s="15">
        <v>83026000</v>
      </c>
      <c r="M410" s="21">
        <v>5.7060000000000004</v>
      </c>
      <c r="N410" s="15"/>
      <c r="O410" s="44"/>
      <c r="P410" s="17"/>
      <c r="Q410" s="17" t="s">
        <v>63</v>
      </c>
      <c r="R410" s="17" t="s">
        <v>33</v>
      </c>
      <c r="S410" s="17" t="s">
        <v>47</v>
      </c>
      <c r="T410" s="17" t="s">
        <v>91</v>
      </c>
      <c r="U410" s="17" t="s">
        <v>56</v>
      </c>
      <c r="V410" s="17" t="s">
        <v>50</v>
      </c>
      <c r="W410" s="17" t="s">
        <v>65</v>
      </c>
      <c r="X410" s="17" t="s">
        <v>66</v>
      </c>
      <c r="Y410" s="17" t="s">
        <v>92</v>
      </c>
      <c r="Z410" s="17" t="s">
        <v>219</v>
      </c>
      <c r="AA410" s="1" t="str">
        <f>VLOOKUP(A410,'[1]FritsJurgens 2026.01 Standard'!$A:$B,2,0)</f>
        <v>ST.M+.TP-R.F.R.SS-WT</v>
      </c>
    </row>
    <row r="411" spans="1:27" x14ac:dyDescent="0.25">
      <c r="A411" s="57">
        <v>8720681601007</v>
      </c>
      <c r="B411" s="15" t="s">
        <v>312</v>
      </c>
      <c r="C411" s="16" t="s">
        <v>1147</v>
      </c>
      <c r="D411" s="28">
        <v>1873.7</v>
      </c>
      <c r="E411" s="30">
        <f>D411*0.85</f>
        <v>1592.645</v>
      </c>
      <c r="F411" s="30">
        <f>D411*0.8</f>
        <v>1498.96</v>
      </c>
      <c r="G411" s="17" t="s">
        <v>395</v>
      </c>
      <c r="H411" s="18">
        <v>7.7709999999999999</v>
      </c>
      <c r="I411" s="19">
        <v>13.4</v>
      </c>
      <c r="J411" s="20">
        <v>21.8</v>
      </c>
      <c r="K411" s="20">
        <v>35.5</v>
      </c>
      <c r="L411" s="15">
        <v>83026000</v>
      </c>
      <c r="M411" s="21">
        <v>5.7030000000000003</v>
      </c>
      <c r="N411" s="15"/>
      <c r="O411" s="44"/>
      <c r="P411" s="17"/>
      <c r="Q411" s="17" t="s">
        <v>63</v>
      </c>
      <c r="R411" s="17" t="s">
        <v>33</v>
      </c>
      <c r="S411" s="17" t="s">
        <v>46</v>
      </c>
      <c r="T411" s="17" t="s">
        <v>91</v>
      </c>
      <c r="U411" s="17" t="s">
        <v>55</v>
      </c>
      <c r="V411" s="17" t="s">
        <v>50</v>
      </c>
      <c r="W411" s="17" t="s">
        <v>65</v>
      </c>
      <c r="X411" s="17" t="s">
        <v>66</v>
      </c>
      <c r="Y411" s="17" t="s">
        <v>92</v>
      </c>
      <c r="Z411" s="17" t="s">
        <v>219</v>
      </c>
      <c r="AA411" s="1" t="str">
        <f>VLOOKUP(A411,'[1]FritsJurgens 2026.01 Standard'!$A:$B,2,0)</f>
        <v>ST.M+.TP-R.F.R.BK-SS</v>
      </c>
    </row>
    <row r="412" spans="1:27" x14ac:dyDescent="0.25">
      <c r="A412" s="57">
        <v>8720681601021</v>
      </c>
      <c r="B412" s="15" t="s">
        <v>313</v>
      </c>
      <c r="C412" s="16" t="s">
        <v>1148</v>
      </c>
      <c r="D412" s="28">
        <v>1860.1</v>
      </c>
      <c r="E412" s="30">
        <f>D412*0.85</f>
        <v>1581.0849999999998</v>
      </c>
      <c r="F412" s="30">
        <f>D412*0.8</f>
        <v>1488.08</v>
      </c>
      <c r="G412" s="17" t="s">
        <v>395</v>
      </c>
      <c r="H412" s="18">
        <v>7.774</v>
      </c>
      <c r="I412" s="19">
        <v>13.4</v>
      </c>
      <c r="J412" s="20">
        <v>21.8</v>
      </c>
      <c r="K412" s="20">
        <v>35.5</v>
      </c>
      <c r="L412" s="15">
        <v>83026000</v>
      </c>
      <c r="M412" s="21">
        <v>5.7060000000000004</v>
      </c>
      <c r="N412" s="15"/>
      <c r="O412" s="44"/>
      <c r="P412" s="17"/>
      <c r="Q412" s="17" t="s">
        <v>63</v>
      </c>
      <c r="R412" s="17" t="s">
        <v>33</v>
      </c>
      <c r="S412" s="17" t="s">
        <v>45</v>
      </c>
      <c r="T412" s="17" t="s">
        <v>91</v>
      </c>
      <c r="U412" s="17" t="s">
        <v>56</v>
      </c>
      <c r="V412" s="17" t="s">
        <v>50</v>
      </c>
      <c r="W412" s="17" t="s">
        <v>65</v>
      </c>
      <c r="X412" s="17" t="s">
        <v>66</v>
      </c>
      <c r="Y412" s="17" t="s">
        <v>92</v>
      </c>
      <c r="Z412" s="17" t="s">
        <v>219</v>
      </c>
      <c r="AA412" s="1" t="str">
        <f>VLOOKUP(A412,'[1]FritsJurgens 2026.01 Standard'!$A:$B,2,0)</f>
        <v>ST.M+.TP-R.F.R.SS-BK</v>
      </c>
    </row>
    <row r="413" spans="1:27" x14ac:dyDescent="0.25">
      <c r="A413" s="57">
        <v>8720681601083</v>
      </c>
      <c r="B413" s="15" t="s">
        <v>314</v>
      </c>
      <c r="C413" s="16" t="s">
        <v>1149</v>
      </c>
      <c r="D413" s="28">
        <v>1860.1</v>
      </c>
      <c r="E413" s="30">
        <f>D413*0.85</f>
        <v>1581.0849999999998</v>
      </c>
      <c r="F413" s="30">
        <f>D413*0.8</f>
        <v>1488.08</v>
      </c>
      <c r="G413" s="17" t="s">
        <v>395</v>
      </c>
      <c r="H413" s="18">
        <v>7.774</v>
      </c>
      <c r="I413" s="19">
        <v>13.4</v>
      </c>
      <c r="J413" s="20">
        <v>21.8</v>
      </c>
      <c r="K413" s="20">
        <v>35.5</v>
      </c>
      <c r="L413" s="15">
        <v>83026000</v>
      </c>
      <c r="M413" s="21">
        <v>5.7060000000000004</v>
      </c>
      <c r="N413" s="15"/>
      <c r="O413" s="44"/>
      <c r="P413" s="17"/>
      <c r="Q413" s="17" t="s">
        <v>63</v>
      </c>
      <c r="R413" s="17" t="s">
        <v>33</v>
      </c>
      <c r="S413" s="17" t="s">
        <v>46</v>
      </c>
      <c r="T413" s="17" t="s">
        <v>91</v>
      </c>
      <c r="U413" s="17" t="s">
        <v>56</v>
      </c>
      <c r="V413" s="17" t="s">
        <v>50</v>
      </c>
      <c r="W413" s="17" t="s">
        <v>65</v>
      </c>
      <c r="X413" s="17" t="s">
        <v>66</v>
      </c>
      <c r="Y413" s="17" t="s">
        <v>92</v>
      </c>
      <c r="Z413" s="17" t="s">
        <v>219</v>
      </c>
      <c r="AA413" s="1" t="str">
        <f>VLOOKUP(A413,'[1]FritsJurgens 2026.01 Standard'!$A:$B,2,0)</f>
        <v>ST.M+.TP-R.F.R.SS</v>
      </c>
    </row>
    <row r="414" spans="1:27" x14ac:dyDescent="0.25">
      <c r="A414" s="57">
        <v>8720681606743</v>
      </c>
      <c r="B414" s="15" t="s">
        <v>315</v>
      </c>
      <c r="C414" s="16" t="s">
        <v>960</v>
      </c>
      <c r="D414" s="28">
        <v>1860.1</v>
      </c>
      <c r="E414" s="30">
        <f>D414*0.85</f>
        <v>1581.0849999999998</v>
      </c>
      <c r="F414" s="30">
        <f>D414*0.8</f>
        <v>1488.08</v>
      </c>
      <c r="G414" s="17" t="s">
        <v>395</v>
      </c>
      <c r="H414" s="18">
        <v>7.7060000000000004</v>
      </c>
      <c r="I414" s="19">
        <v>13.4</v>
      </c>
      <c r="J414" s="20">
        <v>21.8</v>
      </c>
      <c r="K414" s="20">
        <v>35.5</v>
      </c>
      <c r="L414" s="15">
        <v>83026000</v>
      </c>
      <c r="M414" s="21">
        <v>5.6319999999999997</v>
      </c>
      <c r="N414" s="15"/>
      <c r="O414" s="44"/>
      <c r="P414" s="17"/>
      <c r="Q414" s="17" t="s">
        <v>63</v>
      </c>
      <c r="R414" s="17" t="s">
        <v>33</v>
      </c>
      <c r="S414" s="17" t="s">
        <v>45</v>
      </c>
      <c r="T414" s="17" t="s">
        <v>91</v>
      </c>
      <c r="U414" s="17" t="s">
        <v>57</v>
      </c>
      <c r="V414" s="17" t="s">
        <v>50</v>
      </c>
      <c r="W414" s="17" t="s">
        <v>65</v>
      </c>
      <c r="X414" s="17" t="s">
        <v>66</v>
      </c>
      <c r="Y414" s="17" t="s">
        <v>92</v>
      </c>
      <c r="Z414" s="17" t="s">
        <v>219</v>
      </c>
      <c r="AA414" s="1" t="str">
        <f>VLOOKUP(A414,'[1]FritsJurgens 2026.01 Standard'!$A:$B,2,0)</f>
        <v>ST.M+.TP-R.F.S.BK</v>
      </c>
    </row>
    <row r="415" spans="1:27" x14ac:dyDescent="0.25">
      <c r="A415" s="57">
        <v>8720681601731</v>
      </c>
      <c r="B415" s="15" t="s">
        <v>316</v>
      </c>
      <c r="C415" s="16" t="s">
        <v>961</v>
      </c>
      <c r="D415" s="28">
        <v>1860.1</v>
      </c>
      <c r="E415" s="30">
        <f>D415*0.85</f>
        <v>1581.0849999999998</v>
      </c>
      <c r="F415" s="30">
        <f>D415*0.8</f>
        <v>1488.08</v>
      </c>
      <c r="G415" s="17" t="s">
        <v>395</v>
      </c>
      <c r="H415" s="18">
        <v>7.7060000000000004</v>
      </c>
      <c r="I415" s="19">
        <v>13.4</v>
      </c>
      <c r="J415" s="20">
        <v>21.8</v>
      </c>
      <c r="K415" s="20">
        <v>35.5</v>
      </c>
      <c r="L415" s="15">
        <v>83026000</v>
      </c>
      <c r="M415" s="21">
        <v>5.6319999999999997</v>
      </c>
      <c r="N415" s="15"/>
      <c r="O415" s="44"/>
      <c r="P415" s="17"/>
      <c r="Q415" s="17" t="s">
        <v>63</v>
      </c>
      <c r="R415" s="17" t="s">
        <v>33</v>
      </c>
      <c r="S415" s="17" t="s">
        <v>47</v>
      </c>
      <c r="T415" s="17" t="s">
        <v>91</v>
      </c>
      <c r="U415" s="17" t="s">
        <v>57</v>
      </c>
      <c r="V415" s="17" t="s">
        <v>50</v>
      </c>
      <c r="W415" s="17" t="s">
        <v>65</v>
      </c>
      <c r="X415" s="17" t="s">
        <v>66</v>
      </c>
      <c r="Y415" s="17" t="s">
        <v>92</v>
      </c>
      <c r="Z415" s="17" t="s">
        <v>219</v>
      </c>
      <c r="AA415" s="1" t="str">
        <f>VLOOKUP(A415,'[1]FritsJurgens 2026.01 Standard'!$A:$B,2,0)</f>
        <v>ST.M+.TP-R.F.S.BK-WT</v>
      </c>
    </row>
    <row r="416" spans="1:27" x14ac:dyDescent="0.25">
      <c r="A416" s="57">
        <v>8720681601748</v>
      </c>
      <c r="B416" s="15" t="s">
        <v>317</v>
      </c>
      <c r="C416" s="16" t="s">
        <v>962</v>
      </c>
      <c r="D416" s="28">
        <v>1847.6</v>
      </c>
      <c r="E416" s="30">
        <f>D416*0.85</f>
        <v>1570.4599999999998</v>
      </c>
      <c r="F416" s="30">
        <f>D416*0.8</f>
        <v>1478.08</v>
      </c>
      <c r="G416" s="17" t="s">
        <v>395</v>
      </c>
      <c r="H416" s="18">
        <v>7.7060000000000004</v>
      </c>
      <c r="I416" s="19">
        <v>13.4</v>
      </c>
      <c r="J416" s="20">
        <v>21.8</v>
      </c>
      <c r="K416" s="20">
        <v>35.5</v>
      </c>
      <c r="L416" s="15">
        <v>83026000</v>
      </c>
      <c r="M416" s="21">
        <v>5.6319999999999997</v>
      </c>
      <c r="N416" s="15"/>
      <c r="O416" s="44"/>
      <c r="P416" s="17"/>
      <c r="Q416" s="17" t="s">
        <v>63</v>
      </c>
      <c r="R416" s="17" t="s">
        <v>33</v>
      </c>
      <c r="S416" s="17" t="s">
        <v>47</v>
      </c>
      <c r="T416" s="17" t="s">
        <v>91</v>
      </c>
      <c r="U416" s="17" t="s">
        <v>58</v>
      </c>
      <c r="V416" s="17" t="s">
        <v>50</v>
      </c>
      <c r="W416" s="17" t="s">
        <v>65</v>
      </c>
      <c r="X416" s="17" t="s">
        <v>66</v>
      </c>
      <c r="Y416" s="17" t="s">
        <v>92</v>
      </c>
      <c r="Z416" s="17" t="s">
        <v>219</v>
      </c>
      <c r="AA416" s="1" t="str">
        <f>VLOOKUP(A416,'[1]FritsJurgens 2026.01 Standard'!$A:$B,2,0)</f>
        <v>ST.M+.TP-R.F.S.SS-WT</v>
      </c>
    </row>
    <row r="417" spans="1:27" x14ac:dyDescent="0.25">
      <c r="A417" s="57">
        <v>8720681601045</v>
      </c>
      <c r="B417" s="15" t="s">
        <v>318</v>
      </c>
      <c r="C417" s="16" t="s">
        <v>963</v>
      </c>
      <c r="D417" s="28">
        <v>1860.1</v>
      </c>
      <c r="E417" s="30">
        <f>D417*0.85</f>
        <v>1581.0849999999998</v>
      </c>
      <c r="F417" s="30">
        <f>D417*0.8</f>
        <v>1488.08</v>
      </c>
      <c r="G417" s="17" t="s">
        <v>395</v>
      </c>
      <c r="H417" s="18">
        <v>7.7060000000000004</v>
      </c>
      <c r="I417" s="19">
        <v>13.4</v>
      </c>
      <c r="J417" s="20">
        <v>21.8</v>
      </c>
      <c r="K417" s="20">
        <v>35.5</v>
      </c>
      <c r="L417" s="15">
        <v>83026000</v>
      </c>
      <c r="M417" s="21">
        <v>5.6319999999999997</v>
      </c>
      <c r="N417" s="15"/>
      <c r="O417" s="44"/>
      <c r="P417" s="17"/>
      <c r="Q417" s="17" t="s">
        <v>63</v>
      </c>
      <c r="R417" s="17" t="s">
        <v>33</v>
      </c>
      <c r="S417" s="17" t="s">
        <v>46</v>
      </c>
      <c r="T417" s="17" t="s">
        <v>91</v>
      </c>
      <c r="U417" s="17" t="s">
        <v>57</v>
      </c>
      <c r="V417" s="17" t="s">
        <v>50</v>
      </c>
      <c r="W417" s="17" t="s">
        <v>65</v>
      </c>
      <c r="X417" s="17" t="s">
        <v>66</v>
      </c>
      <c r="Y417" s="17" t="s">
        <v>92</v>
      </c>
      <c r="Z417" s="17" t="s">
        <v>219</v>
      </c>
      <c r="AA417" s="1" t="str">
        <f>VLOOKUP(A417,'[1]FritsJurgens 2026.01 Standard'!$A:$B,2,0)</f>
        <v>ST.M+.TP-R.F.S.BK-SS</v>
      </c>
    </row>
    <row r="418" spans="1:27" x14ac:dyDescent="0.25">
      <c r="A418" s="57">
        <v>8720681601052</v>
      </c>
      <c r="B418" s="15" t="s">
        <v>319</v>
      </c>
      <c r="C418" s="16" t="s">
        <v>964</v>
      </c>
      <c r="D418" s="28">
        <v>1847.6</v>
      </c>
      <c r="E418" s="30">
        <f>D418*0.85</f>
        <v>1570.4599999999998</v>
      </c>
      <c r="F418" s="30">
        <f>D418*0.8</f>
        <v>1478.08</v>
      </c>
      <c r="G418" s="17" t="s">
        <v>395</v>
      </c>
      <c r="H418" s="18">
        <v>7.7060000000000004</v>
      </c>
      <c r="I418" s="19">
        <v>13.4</v>
      </c>
      <c r="J418" s="20">
        <v>21.8</v>
      </c>
      <c r="K418" s="20">
        <v>35.5</v>
      </c>
      <c r="L418" s="15">
        <v>83026000</v>
      </c>
      <c r="M418" s="21">
        <v>5.6319999999999997</v>
      </c>
      <c r="N418" s="15"/>
      <c r="O418" s="44"/>
      <c r="P418" s="17"/>
      <c r="Q418" s="17" t="s">
        <v>63</v>
      </c>
      <c r="R418" s="17" t="s">
        <v>33</v>
      </c>
      <c r="S418" s="17" t="s">
        <v>45</v>
      </c>
      <c r="T418" s="17" t="s">
        <v>91</v>
      </c>
      <c r="U418" s="17" t="s">
        <v>58</v>
      </c>
      <c r="V418" s="17" t="s">
        <v>50</v>
      </c>
      <c r="W418" s="17" t="s">
        <v>65</v>
      </c>
      <c r="X418" s="17" t="s">
        <v>66</v>
      </c>
      <c r="Y418" s="17" t="s">
        <v>92</v>
      </c>
      <c r="Z418" s="17" t="s">
        <v>219</v>
      </c>
      <c r="AA418" s="1" t="str">
        <f>VLOOKUP(A418,'[1]FritsJurgens 2026.01 Standard'!$A:$B,2,0)</f>
        <v>ST.M+.TP-R.F.S.SS-BK</v>
      </c>
    </row>
    <row r="419" spans="1:27" x14ac:dyDescent="0.25">
      <c r="A419" s="57">
        <v>8720681606385</v>
      </c>
      <c r="B419" s="15" t="s">
        <v>320</v>
      </c>
      <c r="C419" s="16" t="s">
        <v>965</v>
      </c>
      <c r="D419" s="28">
        <v>1847.6</v>
      </c>
      <c r="E419" s="30">
        <f>D419*0.85</f>
        <v>1570.4599999999998</v>
      </c>
      <c r="F419" s="30">
        <f>D419*0.8</f>
        <v>1478.08</v>
      </c>
      <c r="G419" s="17" t="s">
        <v>395</v>
      </c>
      <c r="H419" s="18">
        <v>7.7060000000000004</v>
      </c>
      <c r="I419" s="19">
        <v>13.4</v>
      </c>
      <c r="J419" s="20">
        <v>21.8</v>
      </c>
      <c r="K419" s="20">
        <v>35.5</v>
      </c>
      <c r="L419" s="15">
        <v>83026000</v>
      </c>
      <c r="M419" s="21">
        <v>5.6319999999999997</v>
      </c>
      <c r="N419" s="15"/>
      <c r="O419" s="44"/>
      <c r="P419" s="17"/>
      <c r="Q419" s="17" t="s">
        <v>63</v>
      </c>
      <c r="R419" s="17" t="s">
        <v>33</v>
      </c>
      <c r="S419" s="17" t="s">
        <v>46</v>
      </c>
      <c r="T419" s="17" t="s">
        <v>91</v>
      </c>
      <c r="U419" s="17" t="s">
        <v>58</v>
      </c>
      <c r="V419" s="17" t="s">
        <v>50</v>
      </c>
      <c r="W419" s="17" t="s">
        <v>65</v>
      </c>
      <c r="X419" s="17" t="s">
        <v>66</v>
      </c>
      <c r="Y419" s="17" t="s">
        <v>92</v>
      </c>
      <c r="Z419" s="17" t="s">
        <v>219</v>
      </c>
      <c r="AA419" s="1" t="str">
        <f>VLOOKUP(A419,'[1]FritsJurgens 2026.01 Standard'!$A:$B,2,0)</f>
        <v>ST.M+.TP-R.F.S.SS</v>
      </c>
    </row>
    <row r="420" spans="1:27" x14ac:dyDescent="0.25">
      <c r="A420" s="57">
        <v>8720681601687</v>
      </c>
      <c r="B420" s="15" t="s">
        <v>321</v>
      </c>
      <c r="C420" s="16" t="s">
        <v>1150</v>
      </c>
      <c r="D420" s="28">
        <v>1847.6</v>
      </c>
      <c r="E420" s="30">
        <f>D420*0.85</f>
        <v>1570.4599999999998</v>
      </c>
      <c r="F420" s="30">
        <f>D420*0.8</f>
        <v>1478.08</v>
      </c>
      <c r="G420" s="17" t="s">
        <v>395</v>
      </c>
      <c r="H420" s="18">
        <v>7.6790000000000003</v>
      </c>
      <c r="I420" s="19">
        <v>13.4</v>
      </c>
      <c r="J420" s="20">
        <v>21.8</v>
      </c>
      <c r="K420" s="20">
        <v>35.5</v>
      </c>
      <c r="L420" s="15">
        <v>83026000</v>
      </c>
      <c r="M420" s="21">
        <v>5.6109999999999998</v>
      </c>
      <c r="N420" s="15"/>
      <c r="O420" s="44"/>
      <c r="P420" s="17"/>
      <c r="Q420" s="17" t="s">
        <v>63</v>
      </c>
      <c r="R420" s="17" t="s">
        <v>33</v>
      </c>
      <c r="S420" s="17" t="s">
        <v>47</v>
      </c>
      <c r="T420" s="17" t="s">
        <v>91</v>
      </c>
      <c r="U420" s="17" t="s">
        <v>60</v>
      </c>
      <c r="V420" s="17" t="s">
        <v>50</v>
      </c>
      <c r="W420" s="17" t="s">
        <v>65</v>
      </c>
      <c r="X420" s="17" t="s">
        <v>66</v>
      </c>
      <c r="Y420" s="17" t="s">
        <v>92</v>
      </c>
      <c r="Z420" s="17" t="s">
        <v>219</v>
      </c>
      <c r="AA420" s="1" t="str">
        <f>VLOOKUP(A420,'[1]FritsJurgens 2026.01 Standard'!$A:$B,2,0)</f>
        <v>ST.M+.TP-R.F.FR.SS-WT</v>
      </c>
    </row>
    <row r="421" spans="1:27" x14ac:dyDescent="0.25">
      <c r="A421" s="57">
        <v>8720681600963</v>
      </c>
      <c r="B421" s="15" t="s">
        <v>322</v>
      </c>
      <c r="C421" s="16" t="s">
        <v>1151</v>
      </c>
      <c r="D421" s="28">
        <v>1847.6</v>
      </c>
      <c r="E421" s="30">
        <f>D421*0.85</f>
        <v>1570.4599999999998</v>
      </c>
      <c r="F421" s="30">
        <f>D421*0.8</f>
        <v>1478.08</v>
      </c>
      <c r="G421" s="17" t="s">
        <v>395</v>
      </c>
      <c r="H421" s="18">
        <v>7.6790000000000003</v>
      </c>
      <c r="I421" s="19">
        <v>13.4</v>
      </c>
      <c r="J421" s="20">
        <v>21.8</v>
      </c>
      <c r="K421" s="20">
        <v>35.5</v>
      </c>
      <c r="L421" s="15">
        <v>83026000</v>
      </c>
      <c r="M421" s="21">
        <v>5.6109999999999998</v>
      </c>
      <c r="N421" s="15"/>
      <c r="O421" s="44"/>
      <c r="P421" s="17"/>
      <c r="Q421" s="17" t="s">
        <v>63</v>
      </c>
      <c r="R421" s="17" t="s">
        <v>33</v>
      </c>
      <c r="S421" s="17" t="s">
        <v>45</v>
      </c>
      <c r="T421" s="17" t="s">
        <v>91</v>
      </c>
      <c r="U421" s="17" t="s">
        <v>60</v>
      </c>
      <c r="V421" s="17" t="s">
        <v>50</v>
      </c>
      <c r="W421" s="17" t="s">
        <v>65</v>
      </c>
      <c r="X421" s="17" t="s">
        <v>66</v>
      </c>
      <c r="Y421" s="17" t="s">
        <v>92</v>
      </c>
      <c r="Z421" s="17" t="s">
        <v>219</v>
      </c>
      <c r="AA421" s="1" t="str">
        <f>VLOOKUP(A421,'[1]FritsJurgens 2026.01 Standard'!$A:$B,2,0)</f>
        <v>ST.M+.TP-R.F.FR.SS-BK</v>
      </c>
    </row>
    <row r="422" spans="1:27" x14ac:dyDescent="0.25">
      <c r="A422" s="57">
        <v>8720681604169</v>
      </c>
      <c r="B422" s="15" t="s">
        <v>323</v>
      </c>
      <c r="C422" s="16" t="s">
        <v>1152</v>
      </c>
      <c r="D422" s="28">
        <v>1847.6</v>
      </c>
      <c r="E422" s="30">
        <f>D422*0.85</f>
        <v>1570.4599999999998</v>
      </c>
      <c r="F422" s="30">
        <f>D422*0.8</f>
        <v>1478.08</v>
      </c>
      <c r="G422" s="17" t="s">
        <v>395</v>
      </c>
      <c r="H422" s="18">
        <v>7.6790000000000003</v>
      </c>
      <c r="I422" s="19">
        <v>13.4</v>
      </c>
      <c r="J422" s="20">
        <v>21.8</v>
      </c>
      <c r="K422" s="20">
        <v>35.5</v>
      </c>
      <c r="L422" s="15">
        <v>83026000</v>
      </c>
      <c r="M422" s="21">
        <v>5.6109999999999998</v>
      </c>
      <c r="N422" s="15"/>
      <c r="O422" s="44"/>
      <c r="P422" s="17"/>
      <c r="Q422" s="17" t="s">
        <v>63</v>
      </c>
      <c r="R422" s="17" t="s">
        <v>33</v>
      </c>
      <c r="S422" s="17" t="s">
        <v>46</v>
      </c>
      <c r="T422" s="17" t="s">
        <v>91</v>
      </c>
      <c r="U422" s="17" t="s">
        <v>60</v>
      </c>
      <c r="V422" s="17" t="s">
        <v>50</v>
      </c>
      <c r="W422" s="17" t="s">
        <v>65</v>
      </c>
      <c r="X422" s="17" t="s">
        <v>66</v>
      </c>
      <c r="Y422" s="17" t="s">
        <v>92</v>
      </c>
      <c r="Z422" s="17" t="s">
        <v>219</v>
      </c>
      <c r="AA422" s="1" t="str">
        <f>VLOOKUP(A422,'[1]FritsJurgens 2026.01 Standard'!$A:$B,2,0)</f>
        <v>ST.M+.TP-R.F.FR.SS</v>
      </c>
    </row>
    <row r="423" spans="1:27" x14ac:dyDescent="0.25">
      <c r="A423" s="57">
        <v>8720681601694</v>
      </c>
      <c r="B423" s="15" t="s">
        <v>324</v>
      </c>
      <c r="C423" s="16" t="s">
        <v>810</v>
      </c>
      <c r="D423" s="28">
        <v>1847.6</v>
      </c>
      <c r="E423" s="30">
        <f>D423*0.85</f>
        <v>1570.4599999999998</v>
      </c>
      <c r="F423" s="30">
        <f>D423*0.8</f>
        <v>1478.08</v>
      </c>
      <c r="G423" s="17" t="s">
        <v>395</v>
      </c>
      <c r="H423" s="18">
        <v>7.6820000000000004</v>
      </c>
      <c r="I423" s="19">
        <v>13.4</v>
      </c>
      <c r="J423" s="20">
        <v>21.8</v>
      </c>
      <c r="K423" s="20">
        <v>35.5</v>
      </c>
      <c r="L423" s="15">
        <v>83026000</v>
      </c>
      <c r="M423" s="21">
        <v>5.6139999999999999</v>
      </c>
      <c r="N423" s="15"/>
      <c r="O423" s="44"/>
      <c r="P423" s="17"/>
      <c r="Q423" s="17" t="s">
        <v>63</v>
      </c>
      <c r="R423" s="17" t="s">
        <v>33</v>
      </c>
      <c r="S423" s="17" t="s">
        <v>47</v>
      </c>
      <c r="T423" s="17" t="s">
        <v>91</v>
      </c>
      <c r="U423" s="17" t="s">
        <v>61</v>
      </c>
      <c r="V423" s="17" t="s">
        <v>50</v>
      </c>
      <c r="W423" s="17" t="s">
        <v>65</v>
      </c>
      <c r="X423" s="17" t="s">
        <v>66</v>
      </c>
      <c r="Y423" s="17" t="s">
        <v>92</v>
      </c>
      <c r="Z423" s="17" t="s">
        <v>219</v>
      </c>
      <c r="AA423" s="1" t="str">
        <f>VLOOKUP(A423,'[1]FritsJurgens 2026.01 Standard'!$A:$B,2,0)</f>
        <v>ST.M+.TP-R.F.FS.SS-WT</v>
      </c>
    </row>
    <row r="424" spans="1:27" x14ac:dyDescent="0.25">
      <c r="A424" s="57">
        <v>8720681600987</v>
      </c>
      <c r="B424" s="15" t="s">
        <v>325</v>
      </c>
      <c r="C424" s="16" t="s">
        <v>811</v>
      </c>
      <c r="D424" s="28">
        <v>1847.6</v>
      </c>
      <c r="E424" s="30">
        <f>D424*0.85</f>
        <v>1570.4599999999998</v>
      </c>
      <c r="F424" s="30">
        <f>D424*0.8</f>
        <v>1478.08</v>
      </c>
      <c r="G424" s="17" t="s">
        <v>395</v>
      </c>
      <c r="H424" s="18">
        <v>7.6820000000000004</v>
      </c>
      <c r="I424" s="19">
        <v>13.4</v>
      </c>
      <c r="J424" s="20">
        <v>21.8</v>
      </c>
      <c r="K424" s="20">
        <v>35.5</v>
      </c>
      <c r="L424" s="15">
        <v>83026000</v>
      </c>
      <c r="M424" s="21">
        <v>5.6139999999999999</v>
      </c>
      <c r="N424" s="15"/>
      <c r="O424" s="44"/>
      <c r="P424" s="17"/>
      <c r="Q424" s="17" t="s">
        <v>63</v>
      </c>
      <c r="R424" s="17" t="s">
        <v>33</v>
      </c>
      <c r="S424" s="17" t="s">
        <v>45</v>
      </c>
      <c r="T424" s="17" t="s">
        <v>91</v>
      </c>
      <c r="U424" s="17" t="s">
        <v>61</v>
      </c>
      <c r="V424" s="17" t="s">
        <v>50</v>
      </c>
      <c r="W424" s="17" t="s">
        <v>65</v>
      </c>
      <c r="X424" s="17" t="s">
        <v>66</v>
      </c>
      <c r="Y424" s="17" t="s">
        <v>92</v>
      </c>
      <c r="Z424" s="17" t="s">
        <v>219</v>
      </c>
      <c r="AA424" s="1" t="str">
        <f>VLOOKUP(A424,'[1]FritsJurgens 2026.01 Standard'!$A:$B,2,0)</f>
        <v>ST.M+.TP-R.F.FS.SS-BK</v>
      </c>
    </row>
    <row r="425" spans="1:27" x14ac:dyDescent="0.25">
      <c r="A425" s="57">
        <v>8720681600901</v>
      </c>
      <c r="B425" s="15" t="s">
        <v>326</v>
      </c>
      <c r="C425" s="16" t="s">
        <v>812</v>
      </c>
      <c r="D425" s="28">
        <v>1847.6</v>
      </c>
      <c r="E425" s="30">
        <f>D425*0.85</f>
        <v>1570.4599999999998</v>
      </c>
      <c r="F425" s="30">
        <f>D425*0.8</f>
        <v>1478.08</v>
      </c>
      <c r="G425" s="17" t="s">
        <v>395</v>
      </c>
      <c r="H425" s="18">
        <v>7.6820000000000004</v>
      </c>
      <c r="I425" s="19">
        <v>13.4</v>
      </c>
      <c r="J425" s="20">
        <v>21.8</v>
      </c>
      <c r="K425" s="20">
        <v>35.5</v>
      </c>
      <c r="L425" s="15">
        <v>83026000</v>
      </c>
      <c r="M425" s="21">
        <v>5.6139999999999999</v>
      </c>
      <c r="N425" s="15"/>
      <c r="O425" s="44"/>
      <c r="P425" s="17"/>
      <c r="Q425" s="17" t="s">
        <v>63</v>
      </c>
      <c r="R425" s="17" t="s">
        <v>33</v>
      </c>
      <c r="S425" s="17" t="s">
        <v>46</v>
      </c>
      <c r="T425" s="17" t="s">
        <v>91</v>
      </c>
      <c r="U425" s="17" t="s">
        <v>61</v>
      </c>
      <c r="V425" s="17" t="s">
        <v>50</v>
      </c>
      <c r="W425" s="17" t="s">
        <v>65</v>
      </c>
      <c r="X425" s="17" t="s">
        <v>66</v>
      </c>
      <c r="Y425" s="17" t="s">
        <v>92</v>
      </c>
      <c r="Z425" s="17" t="s">
        <v>219</v>
      </c>
      <c r="AA425" s="1" t="str">
        <f>VLOOKUP(A425,'[1]FritsJurgens 2026.01 Standard'!$A:$B,2,0)</f>
        <v>ST.M+.TP-R.F.FS.SS</v>
      </c>
    </row>
    <row r="426" spans="1:27" x14ac:dyDescent="0.25">
      <c r="A426" s="57">
        <v>8720681610245</v>
      </c>
      <c r="B426" s="15" t="s">
        <v>327</v>
      </c>
      <c r="C426" s="16" t="s">
        <v>1153</v>
      </c>
      <c r="D426" s="28">
        <v>2030.8</v>
      </c>
      <c r="E426" s="30">
        <f>D426*0.85</f>
        <v>1726.1799999999998</v>
      </c>
      <c r="F426" s="30">
        <f>D426*0.8</f>
        <v>1624.64</v>
      </c>
      <c r="G426" s="17" t="s">
        <v>395</v>
      </c>
      <c r="H426" s="18">
        <v>7.7709999999999999</v>
      </c>
      <c r="I426" s="19">
        <v>13.4</v>
      </c>
      <c r="J426" s="20">
        <v>21.8</v>
      </c>
      <c r="K426" s="20">
        <v>35.5</v>
      </c>
      <c r="L426" s="15">
        <v>83026000</v>
      </c>
      <c r="M426" s="21">
        <v>5.7030000000000003</v>
      </c>
      <c r="N426" s="15"/>
      <c r="O426" s="44"/>
      <c r="P426" s="17"/>
      <c r="Q426" s="17" t="s">
        <v>63</v>
      </c>
      <c r="R426" s="17" t="s">
        <v>35</v>
      </c>
      <c r="S426" s="17" t="s">
        <v>45</v>
      </c>
      <c r="T426" s="17" t="s">
        <v>91</v>
      </c>
      <c r="U426" s="17" t="s">
        <v>55</v>
      </c>
      <c r="V426" s="17" t="s">
        <v>50</v>
      </c>
      <c r="W426" s="17" t="s">
        <v>65</v>
      </c>
      <c r="X426" s="17" t="s">
        <v>66</v>
      </c>
      <c r="Y426" s="17" t="s">
        <v>92</v>
      </c>
      <c r="Z426" s="17" t="s">
        <v>219</v>
      </c>
      <c r="AA426" s="1" t="str">
        <f>VLOOKUP(A426,'[1]FritsJurgens 2026.01 Standard'!$A:$B,2,0)</f>
        <v>ST.M+.TP-R.G.R.BK</v>
      </c>
    </row>
    <row r="427" spans="1:27" x14ac:dyDescent="0.25">
      <c r="A427" s="57">
        <v>8720681601816</v>
      </c>
      <c r="B427" s="15" t="s">
        <v>328</v>
      </c>
      <c r="C427" s="16" t="s">
        <v>1154</v>
      </c>
      <c r="D427" s="28">
        <v>2030.8</v>
      </c>
      <c r="E427" s="30">
        <f>D427*0.85</f>
        <v>1726.1799999999998</v>
      </c>
      <c r="F427" s="30">
        <f>D427*0.8</f>
        <v>1624.64</v>
      </c>
      <c r="G427" s="17" t="s">
        <v>395</v>
      </c>
      <c r="H427" s="18">
        <v>7.7709999999999999</v>
      </c>
      <c r="I427" s="19">
        <v>13.4</v>
      </c>
      <c r="J427" s="20">
        <v>21.8</v>
      </c>
      <c r="K427" s="20">
        <v>35.5</v>
      </c>
      <c r="L427" s="15">
        <v>83026000</v>
      </c>
      <c r="M427" s="21">
        <v>5.7030000000000003</v>
      </c>
      <c r="N427" s="15"/>
      <c r="O427" s="44"/>
      <c r="P427" s="17"/>
      <c r="Q427" s="17" t="s">
        <v>63</v>
      </c>
      <c r="R427" s="17" t="s">
        <v>35</v>
      </c>
      <c r="S427" s="17" t="s">
        <v>47</v>
      </c>
      <c r="T427" s="17" t="s">
        <v>91</v>
      </c>
      <c r="U427" s="17" t="s">
        <v>55</v>
      </c>
      <c r="V427" s="17" t="s">
        <v>50</v>
      </c>
      <c r="W427" s="17" t="s">
        <v>65</v>
      </c>
      <c r="X427" s="17" t="s">
        <v>66</v>
      </c>
      <c r="Y427" s="17" t="s">
        <v>92</v>
      </c>
      <c r="Z427" s="17" t="s">
        <v>219</v>
      </c>
      <c r="AA427" s="1" t="str">
        <f>VLOOKUP(A427,'[1]FritsJurgens 2026.01 Standard'!$A:$B,2,0)</f>
        <v>ST.M+.TP-R.G.R.BK-WT</v>
      </c>
    </row>
    <row r="428" spans="1:27" x14ac:dyDescent="0.25">
      <c r="A428" s="57">
        <v>8720681601830</v>
      </c>
      <c r="B428" s="15" t="s">
        <v>329</v>
      </c>
      <c r="C428" s="16" t="s">
        <v>1155</v>
      </c>
      <c r="D428" s="28">
        <v>2017.2</v>
      </c>
      <c r="E428" s="30">
        <f>D428*0.85</f>
        <v>1714.62</v>
      </c>
      <c r="F428" s="30">
        <f>D428*0.8</f>
        <v>1613.7600000000002</v>
      </c>
      <c r="G428" s="17" t="s">
        <v>395</v>
      </c>
      <c r="H428" s="18">
        <v>7.774</v>
      </c>
      <c r="I428" s="19">
        <v>13.4</v>
      </c>
      <c r="J428" s="20">
        <v>21.8</v>
      </c>
      <c r="K428" s="20">
        <v>35.5</v>
      </c>
      <c r="L428" s="15">
        <v>83026000</v>
      </c>
      <c r="M428" s="21">
        <v>5.7060000000000004</v>
      </c>
      <c r="N428" s="15"/>
      <c r="O428" s="44"/>
      <c r="P428" s="17"/>
      <c r="Q428" s="17" t="s">
        <v>63</v>
      </c>
      <c r="R428" s="17" t="s">
        <v>35</v>
      </c>
      <c r="S428" s="17" t="s">
        <v>47</v>
      </c>
      <c r="T428" s="17" t="s">
        <v>91</v>
      </c>
      <c r="U428" s="17" t="s">
        <v>56</v>
      </c>
      <c r="V428" s="17" t="s">
        <v>50</v>
      </c>
      <c r="W428" s="17" t="s">
        <v>65</v>
      </c>
      <c r="X428" s="17" t="s">
        <v>66</v>
      </c>
      <c r="Y428" s="17" t="s">
        <v>92</v>
      </c>
      <c r="Z428" s="17" t="s">
        <v>219</v>
      </c>
      <c r="AA428" s="1" t="str">
        <f>VLOOKUP(A428,'[1]FritsJurgens 2026.01 Standard'!$A:$B,2,0)</f>
        <v>ST.M+.TP-R.G.R.SS-WT</v>
      </c>
    </row>
    <row r="429" spans="1:27" x14ac:dyDescent="0.25">
      <c r="A429" s="57">
        <v>8720681601113</v>
      </c>
      <c r="B429" s="15" t="s">
        <v>330</v>
      </c>
      <c r="C429" s="16" t="s">
        <v>1156</v>
      </c>
      <c r="D429" s="28">
        <v>2030.8</v>
      </c>
      <c r="E429" s="30">
        <f>D429*0.85</f>
        <v>1726.1799999999998</v>
      </c>
      <c r="F429" s="30">
        <f>D429*0.8</f>
        <v>1624.64</v>
      </c>
      <c r="G429" s="17" t="s">
        <v>395</v>
      </c>
      <c r="H429" s="18">
        <v>7.7709999999999999</v>
      </c>
      <c r="I429" s="19">
        <v>13.4</v>
      </c>
      <c r="J429" s="20">
        <v>21.8</v>
      </c>
      <c r="K429" s="20">
        <v>35.5</v>
      </c>
      <c r="L429" s="15">
        <v>83026000</v>
      </c>
      <c r="M429" s="21">
        <v>5.7030000000000003</v>
      </c>
      <c r="N429" s="15"/>
      <c r="O429" s="44"/>
      <c r="P429" s="17"/>
      <c r="Q429" s="17" t="s">
        <v>63</v>
      </c>
      <c r="R429" s="17" t="s">
        <v>35</v>
      </c>
      <c r="S429" s="17" t="s">
        <v>46</v>
      </c>
      <c r="T429" s="17" t="s">
        <v>91</v>
      </c>
      <c r="U429" s="17" t="s">
        <v>55</v>
      </c>
      <c r="V429" s="17" t="s">
        <v>50</v>
      </c>
      <c r="W429" s="17" t="s">
        <v>65</v>
      </c>
      <c r="X429" s="17" t="s">
        <v>66</v>
      </c>
      <c r="Y429" s="17" t="s">
        <v>92</v>
      </c>
      <c r="Z429" s="17" t="s">
        <v>219</v>
      </c>
      <c r="AA429" s="1" t="str">
        <f>VLOOKUP(A429,'[1]FritsJurgens 2026.01 Standard'!$A:$B,2,0)</f>
        <v>ST.M+.TP-R.G.R.BK-SS</v>
      </c>
    </row>
    <row r="430" spans="1:27" x14ac:dyDescent="0.25">
      <c r="A430" s="57">
        <v>8720681601120</v>
      </c>
      <c r="B430" s="15" t="s">
        <v>331</v>
      </c>
      <c r="C430" s="16" t="s">
        <v>1157</v>
      </c>
      <c r="D430" s="28">
        <v>2017.2</v>
      </c>
      <c r="E430" s="30">
        <f>D430*0.85</f>
        <v>1714.62</v>
      </c>
      <c r="F430" s="30">
        <f>D430*0.8</f>
        <v>1613.7600000000002</v>
      </c>
      <c r="G430" s="17" t="s">
        <v>395</v>
      </c>
      <c r="H430" s="18">
        <v>7.774</v>
      </c>
      <c r="I430" s="19">
        <v>13.4</v>
      </c>
      <c r="J430" s="20">
        <v>21.8</v>
      </c>
      <c r="K430" s="20">
        <v>35.5</v>
      </c>
      <c r="L430" s="15">
        <v>83026000</v>
      </c>
      <c r="M430" s="21">
        <v>5.7060000000000004</v>
      </c>
      <c r="N430" s="15"/>
      <c r="O430" s="44"/>
      <c r="P430" s="17"/>
      <c r="Q430" s="17" t="s">
        <v>63</v>
      </c>
      <c r="R430" s="17" t="s">
        <v>35</v>
      </c>
      <c r="S430" s="17" t="s">
        <v>45</v>
      </c>
      <c r="T430" s="17" t="s">
        <v>91</v>
      </c>
      <c r="U430" s="17" t="s">
        <v>56</v>
      </c>
      <c r="V430" s="17" t="s">
        <v>50</v>
      </c>
      <c r="W430" s="17" t="s">
        <v>65</v>
      </c>
      <c r="X430" s="17" t="s">
        <v>66</v>
      </c>
      <c r="Y430" s="17" t="s">
        <v>92</v>
      </c>
      <c r="Z430" s="17" t="s">
        <v>219</v>
      </c>
      <c r="AA430" s="1" t="str">
        <f>VLOOKUP(A430,'[1]FritsJurgens 2026.01 Standard'!$A:$B,2,0)</f>
        <v>ST.M+.TP-R.G.R.SS-BK</v>
      </c>
    </row>
    <row r="431" spans="1:27" x14ac:dyDescent="0.25">
      <c r="A431" s="57">
        <v>8720681607498</v>
      </c>
      <c r="B431" s="15" t="s">
        <v>332</v>
      </c>
      <c r="C431" s="16" t="s">
        <v>1158</v>
      </c>
      <c r="D431" s="28">
        <v>2017.2</v>
      </c>
      <c r="E431" s="30">
        <f>D431*0.85</f>
        <v>1714.62</v>
      </c>
      <c r="F431" s="30">
        <f>D431*0.8</f>
        <v>1613.7600000000002</v>
      </c>
      <c r="G431" s="17" t="s">
        <v>395</v>
      </c>
      <c r="H431" s="18">
        <v>7.774</v>
      </c>
      <c r="I431" s="19">
        <v>13.4</v>
      </c>
      <c r="J431" s="20">
        <v>21.8</v>
      </c>
      <c r="K431" s="20">
        <v>35.5</v>
      </c>
      <c r="L431" s="15">
        <v>83026000</v>
      </c>
      <c r="M431" s="21">
        <v>5.7060000000000004</v>
      </c>
      <c r="N431" s="15"/>
      <c r="O431" s="44"/>
      <c r="P431" s="17"/>
      <c r="Q431" s="17" t="s">
        <v>63</v>
      </c>
      <c r="R431" s="17" t="s">
        <v>35</v>
      </c>
      <c r="S431" s="17" t="s">
        <v>46</v>
      </c>
      <c r="T431" s="17" t="s">
        <v>91</v>
      </c>
      <c r="U431" s="17" t="s">
        <v>56</v>
      </c>
      <c r="V431" s="17" t="s">
        <v>50</v>
      </c>
      <c r="W431" s="17" t="s">
        <v>65</v>
      </c>
      <c r="X431" s="17" t="s">
        <v>66</v>
      </c>
      <c r="Y431" s="17" t="s">
        <v>92</v>
      </c>
      <c r="Z431" s="17" t="s">
        <v>219</v>
      </c>
      <c r="AA431" s="1" t="str">
        <f>VLOOKUP(A431,'[1]FritsJurgens 2026.01 Standard'!$A:$B,2,0)</f>
        <v>ST.M+.TP-R.G.R.SS</v>
      </c>
    </row>
    <row r="432" spans="1:27" x14ac:dyDescent="0.25">
      <c r="A432" s="57">
        <v>8720681616995</v>
      </c>
      <c r="B432" s="15" t="s">
        <v>333</v>
      </c>
      <c r="C432" s="16" t="s">
        <v>966</v>
      </c>
      <c r="D432" s="28">
        <v>2017.2</v>
      </c>
      <c r="E432" s="30">
        <f>D432*0.85</f>
        <v>1714.62</v>
      </c>
      <c r="F432" s="30">
        <f>D432*0.8</f>
        <v>1613.7600000000002</v>
      </c>
      <c r="G432" s="17" t="s">
        <v>395</v>
      </c>
      <c r="H432" s="18">
        <v>7.7060000000000004</v>
      </c>
      <c r="I432" s="19">
        <v>13.4</v>
      </c>
      <c r="J432" s="20">
        <v>21.8</v>
      </c>
      <c r="K432" s="20">
        <v>35.5</v>
      </c>
      <c r="L432" s="15">
        <v>83026000</v>
      </c>
      <c r="M432" s="21">
        <v>5.6319999999999997</v>
      </c>
      <c r="N432" s="15"/>
      <c r="O432" s="44"/>
      <c r="P432" s="17"/>
      <c r="Q432" s="17" t="s">
        <v>63</v>
      </c>
      <c r="R432" s="17" t="s">
        <v>35</v>
      </c>
      <c r="S432" s="17" t="s">
        <v>45</v>
      </c>
      <c r="T432" s="17" t="s">
        <v>91</v>
      </c>
      <c r="U432" s="17" t="s">
        <v>57</v>
      </c>
      <c r="V432" s="17" t="s">
        <v>50</v>
      </c>
      <c r="W432" s="17" t="s">
        <v>65</v>
      </c>
      <c r="X432" s="17" t="s">
        <v>66</v>
      </c>
      <c r="Y432" s="17" t="s">
        <v>92</v>
      </c>
      <c r="Z432" s="17" t="s">
        <v>219</v>
      </c>
      <c r="AA432" s="1" t="str">
        <f>VLOOKUP(A432,'[1]FritsJurgens 2026.01 Standard'!$A:$B,2,0)</f>
        <v>ST.M+.TP-R.G.S.BK</v>
      </c>
    </row>
    <row r="433" spans="1:27" x14ac:dyDescent="0.25">
      <c r="A433" s="57">
        <v>8720681601847</v>
      </c>
      <c r="B433" s="15" t="s">
        <v>334</v>
      </c>
      <c r="C433" s="16" t="s">
        <v>967</v>
      </c>
      <c r="D433" s="28">
        <v>2017.2</v>
      </c>
      <c r="E433" s="30">
        <f>D433*0.85</f>
        <v>1714.62</v>
      </c>
      <c r="F433" s="30">
        <f>D433*0.8</f>
        <v>1613.7600000000002</v>
      </c>
      <c r="G433" s="17" t="s">
        <v>395</v>
      </c>
      <c r="H433" s="18">
        <v>7.7060000000000004</v>
      </c>
      <c r="I433" s="19">
        <v>13.4</v>
      </c>
      <c r="J433" s="20">
        <v>21.8</v>
      </c>
      <c r="K433" s="20">
        <v>35.5</v>
      </c>
      <c r="L433" s="15">
        <v>83026000</v>
      </c>
      <c r="M433" s="21">
        <v>5.6319999999999997</v>
      </c>
      <c r="N433" s="15"/>
      <c r="O433" s="44"/>
      <c r="P433" s="17"/>
      <c r="Q433" s="17" t="s">
        <v>63</v>
      </c>
      <c r="R433" s="17" t="s">
        <v>35</v>
      </c>
      <c r="S433" s="17" t="s">
        <v>47</v>
      </c>
      <c r="T433" s="17" t="s">
        <v>91</v>
      </c>
      <c r="U433" s="17" t="s">
        <v>57</v>
      </c>
      <c r="V433" s="17" t="s">
        <v>50</v>
      </c>
      <c r="W433" s="17" t="s">
        <v>65</v>
      </c>
      <c r="X433" s="17" t="s">
        <v>66</v>
      </c>
      <c r="Y433" s="17" t="s">
        <v>92</v>
      </c>
      <c r="Z433" s="17" t="s">
        <v>219</v>
      </c>
      <c r="AA433" s="1" t="str">
        <f>VLOOKUP(A433,'[1]FritsJurgens 2026.01 Standard'!$A:$B,2,0)</f>
        <v>ST.M+.TP-R.G.S.BK-WT</v>
      </c>
    </row>
    <row r="434" spans="1:27" x14ac:dyDescent="0.25">
      <c r="A434" s="57">
        <v>8720681601854</v>
      </c>
      <c r="B434" s="15" t="s">
        <v>335</v>
      </c>
      <c r="C434" s="16" t="s">
        <v>968</v>
      </c>
      <c r="D434" s="28">
        <v>2004.7</v>
      </c>
      <c r="E434" s="30">
        <f>D434*0.85</f>
        <v>1703.9949999999999</v>
      </c>
      <c r="F434" s="30">
        <f>D434*0.8</f>
        <v>1603.7600000000002</v>
      </c>
      <c r="G434" s="17" t="s">
        <v>395</v>
      </c>
      <c r="H434" s="18">
        <v>7.7060000000000004</v>
      </c>
      <c r="I434" s="19">
        <v>13.4</v>
      </c>
      <c r="J434" s="20">
        <v>21.8</v>
      </c>
      <c r="K434" s="20">
        <v>35.5</v>
      </c>
      <c r="L434" s="15">
        <v>83026000</v>
      </c>
      <c r="M434" s="21">
        <v>5.6319999999999997</v>
      </c>
      <c r="N434" s="15"/>
      <c r="O434" s="44"/>
      <c r="P434" s="17"/>
      <c r="Q434" s="17" t="s">
        <v>63</v>
      </c>
      <c r="R434" s="17" t="s">
        <v>35</v>
      </c>
      <c r="S434" s="17" t="s">
        <v>47</v>
      </c>
      <c r="T434" s="17" t="s">
        <v>91</v>
      </c>
      <c r="U434" s="17" t="s">
        <v>58</v>
      </c>
      <c r="V434" s="17" t="s">
        <v>50</v>
      </c>
      <c r="W434" s="17" t="s">
        <v>65</v>
      </c>
      <c r="X434" s="17" t="s">
        <v>66</v>
      </c>
      <c r="Y434" s="17" t="s">
        <v>92</v>
      </c>
      <c r="Z434" s="17" t="s">
        <v>219</v>
      </c>
      <c r="AA434" s="1" t="str">
        <f>VLOOKUP(A434,'[1]FritsJurgens 2026.01 Standard'!$A:$B,2,0)</f>
        <v>ST.M+.TP-R.G.S.SS-WT</v>
      </c>
    </row>
    <row r="435" spans="1:27" x14ac:dyDescent="0.25">
      <c r="A435" s="57">
        <v>8720681601137</v>
      </c>
      <c r="B435" s="15" t="s">
        <v>336</v>
      </c>
      <c r="C435" s="16" t="s">
        <v>969</v>
      </c>
      <c r="D435" s="28">
        <v>2017.2</v>
      </c>
      <c r="E435" s="30">
        <f>D435*0.85</f>
        <v>1714.62</v>
      </c>
      <c r="F435" s="30">
        <f>D435*0.8</f>
        <v>1613.7600000000002</v>
      </c>
      <c r="G435" s="17" t="s">
        <v>395</v>
      </c>
      <c r="H435" s="18">
        <v>7.7060000000000004</v>
      </c>
      <c r="I435" s="19">
        <v>13.4</v>
      </c>
      <c r="J435" s="20">
        <v>21.8</v>
      </c>
      <c r="K435" s="20">
        <v>35.5</v>
      </c>
      <c r="L435" s="15">
        <v>83026000</v>
      </c>
      <c r="M435" s="21">
        <v>5.6319999999999997</v>
      </c>
      <c r="N435" s="15"/>
      <c r="O435" s="44"/>
      <c r="P435" s="17"/>
      <c r="Q435" s="17" t="s">
        <v>63</v>
      </c>
      <c r="R435" s="17" t="s">
        <v>35</v>
      </c>
      <c r="S435" s="17" t="s">
        <v>46</v>
      </c>
      <c r="T435" s="17" t="s">
        <v>91</v>
      </c>
      <c r="U435" s="17" t="s">
        <v>57</v>
      </c>
      <c r="V435" s="17" t="s">
        <v>50</v>
      </c>
      <c r="W435" s="17" t="s">
        <v>65</v>
      </c>
      <c r="X435" s="17" t="s">
        <v>66</v>
      </c>
      <c r="Y435" s="17" t="s">
        <v>92</v>
      </c>
      <c r="Z435" s="17" t="s">
        <v>219</v>
      </c>
      <c r="AA435" s="1" t="str">
        <f>VLOOKUP(A435,'[1]FritsJurgens 2026.01 Standard'!$A:$B,2,0)</f>
        <v>ST.M+.TP-R.G.S.BK-SS</v>
      </c>
    </row>
    <row r="436" spans="1:27" x14ac:dyDescent="0.25">
      <c r="A436" s="57">
        <v>8720681601182</v>
      </c>
      <c r="B436" s="15" t="s">
        <v>337</v>
      </c>
      <c r="C436" s="16" t="s">
        <v>970</v>
      </c>
      <c r="D436" s="28">
        <v>2004.7</v>
      </c>
      <c r="E436" s="30">
        <f>D436*0.85</f>
        <v>1703.9949999999999</v>
      </c>
      <c r="F436" s="30">
        <f>D436*0.8</f>
        <v>1603.7600000000002</v>
      </c>
      <c r="G436" s="17" t="s">
        <v>395</v>
      </c>
      <c r="H436" s="18">
        <v>7.7060000000000004</v>
      </c>
      <c r="I436" s="19">
        <v>13.4</v>
      </c>
      <c r="J436" s="20">
        <v>21.8</v>
      </c>
      <c r="K436" s="20">
        <v>35.5</v>
      </c>
      <c r="L436" s="15">
        <v>83026000</v>
      </c>
      <c r="M436" s="21">
        <v>5.6319999999999997</v>
      </c>
      <c r="N436" s="15"/>
      <c r="O436" s="44"/>
      <c r="P436" s="17"/>
      <c r="Q436" s="17" t="s">
        <v>63</v>
      </c>
      <c r="R436" s="17" t="s">
        <v>35</v>
      </c>
      <c r="S436" s="17" t="s">
        <v>45</v>
      </c>
      <c r="T436" s="17" t="s">
        <v>91</v>
      </c>
      <c r="U436" s="17" t="s">
        <v>58</v>
      </c>
      <c r="V436" s="17" t="s">
        <v>50</v>
      </c>
      <c r="W436" s="17" t="s">
        <v>65</v>
      </c>
      <c r="X436" s="17" t="s">
        <v>66</v>
      </c>
      <c r="Y436" s="17" t="s">
        <v>92</v>
      </c>
      <c r="Z436" s="17" t="s">
        <v>219</v>
      </c>
      <c r="AA436" s="1" t="str">
        <f>VLOOKUP(A436,'[1]FritsJurgens 2026.01 Standard'!$A:$B,2,0)</f>
        <v>ST.M+.TP-R.G.S.SS-BK</v>
      </c>
    </row>
    <row r="437" spans="1:27" x14ac:dyDescent="0.25">
      <c r="A437" s="57">
        <v>8720681608709</v>
      </c>
      <c r="B437" s="15" t="s">
        <v>338</v>
      </c>
      <c r="C437" s="16" t="s">
        <v>971</v>
      </c>
      <c r="D437" s="28">
        <v>2004.7</v>
      </c>
      <c r="E437" s="30">
        <f>D437*0.85</f>
        <v>1703.9949999999999</v>
      </c>
      <c r="F437" s="30">
        <f>D437*0.8</f>
        <v>1603.7600000000002</v>
      </c>
      <c r="G437" s="17" t="s">
        <v>395</v>
      </c>
      <c r="H437" s="18">
        <v>7.7060000000000004</v>
      </c>
      <c r="I437" s="19">
        <v>13.4</v>
      </c>
      <c r="J437" s="20">
        <v>21.8</v>
      </c>
      <c r="K437" s="20">
        <v>35.5</v>
      </c>
      <c r="L437" s="15">
        <v>83026000</v>
      </c>
      <c r="M437" s="21">
        <v>5.6319999999999997</v>
      </c>
      <c r="N437" s="15"/>
      <c r="O437" s="44"/>
      <c r="P437" s="17"/>
      <c r="Q437" s="17" t="s">
        <v>63</v>
      </c>
      <c r="R437" s="17" t="s">
        <v>35</v>
      </c>
      <c r="S437" s="17" t="s">
        <v>46</v>
      </c>
      <c r="T437" s="17" t="s">
        <v>91</v>
      </c>
      <c r="U437" s="17" t="s">
        <v>58</v>
      </c>
      <c r="V437" s="17" t="s">
        <v>50</v>
      </c>
      <c r="W437" s="17" t="s">
        <v>65</v>
      </c>
      <c r="X437" s="17" t="s">
        <v>66</v>
      </c>
      <c r="Y437" s="17" t="s">
        <v>92</v>
      </c>
      <c r="Z437" s="17" t="s">
        <v>219</v>
      </c>
      <c r="AA437" s="1" t="str">
        <f>VLOOKUP(A437,'[1]FritsJurgens 2026.01 Standard'!$A:$B,2,0)</f>
        <v>ST.M+.TP-R.G.S.SS</v>
      </c>
    </row>
    <row r="438" spans="1:27" x14ac:dyDescent="0.25">
      <c r="A438" s="57">
        <v>8720681601755</v>
      </c>
      <c r="B438" s="15" t="s">
        <v>339</v>
      </c>
      <c r="C438" s="16" t="s">
        <v>1159</v>
      </c>
      <c r="D438" s="28">
        <v>2004.7</v>
      </c>
      <c r="E438" s="30">
        <f>D438*0.85</f>
        <v>1703.9949999999999</v>
      </c>
      <c r="F438" s="30">
        <f>D438*0.8</f>
        <v>1603.7600000000002</v>
      </c>
      <c r="G438" s="17" t="s">
        <v>395</v>
      </c>
      <c r="H438" s="18">
        <v>7.6790000000000003</v>
      </c>
      <c r="I438" s="19">
        <v>13.4</v>
      </c>
      <c r="J438" s="20">
        <v>21.8</v>
      </c>
      <c r="K438" s="20">
        <v>35.5</v>
      </c>
      <c r="L438" s="15">
        <v>83026000</v>
      </c>
      <c r="M438" s="21">
        <v>5.6109999999999998</v>
      </c>
      <c r="N438" s="15"/>
      <c r="O438" s="44"/>
      <c r="P438" s="17"/>
      <c r="Q438" s="17" t="s">
        <v>63</v>
      </c>
      <c r="R438" s="17" t="s">
        <v>35</v>
      </c>
      <c r="S438" s="17" t="s">
        <v>47</v>
      </c>
      <c r="T438" s="17" t="s">
        <v>91</v>
      </c>
      <c r="U438" s="17" t="s">
        <v>60</v>
      </c>
      <c r="V438" s="17" t="s">
        <v>50</v>
      </c>
      <c r="W438" s="17" t="s">
        <v>65</v>
      </c>
      <c r="X438" s="17" t="s">
        <v>66</v>
      </c>
      <c r="Y438" s="17" t="s">
        <v>92</v>
      </c>
      <c r="Z438" s="17" t="s">
        <v>219</v>
      </c>
      <c r="AA438" s="1" t="str">
        <f>VLOOKUP(A438,'[1]FritsJurgens 2026.01 Standard'!$A:$B,2,0)</f>
        <v>ST.M+.TP-R.G.FR.SS-WT</v>
      </c>
    </row>
    <row r="439" spans="1:27" x14ac:dyDescent="0.25">
      <c r="A439" s="57">
        <v>8720681601069</v>
      </c>
      <c r="B439" s="15" t="s">
        <v>340</v>
      </c>
      <c r="C439" s="16" t="s">
        <v>1160</v>
      </c>
      <c r="D439" s="28">
        <v>2004.7</v>
      </c>
      <c r="E439" s="30">
        <f>D439*0.85</f>
        <v>1703.9949999999999</v>
      </c>
      <c r="F439" s="30">
        <f>D439*0.8</f>
        <v>1603.7600000000002</v>
      </c>
      <c r="G439" s="17" t="s">
        <v>395</v>
      </c>
      <c r="H439" s="18">
        <v>7.6790000000000003</v>
      </c>
      <c r="I439" s="19">
        <v>13.4</v>
      </c>
      <c r="J439" s="20">
        <v>21.8</v>
      </c>
      <c r="K439" s="20">
        <v>35.5</v>
      </c>
      <c r="L439" s="15">
        <v>83026000</v>
      </c>
      <c r="M439" s="21">
        <v>5.6109999999999998</v>
      </c>
      <c r="N439" s="15"/>
      <c r="O439" s="44"/>
      <c r="P439" s="17"/>
      <c r="Q439" s="17" t="s">
        <v>63</v>
      </c>
      <c r="R439" s="17" t="s">
        <v>35</v>
      </c>
      <c r="S439" s="17" t="s">
        <v>45</v>
      </c>
      <c r="T439" s="17" t="s">
        <v>91</v>
      </c>
      <c r="U439" s="17" t="s">
        <v>60</v>
      </c>
      <c r="V439" s="17" t="s">
        <v>50</v>
      </c>
      <c r="W439" s="17" t="s">
        <v>65</v>
      </c>
      <c r="X439" s="17" t="s">
        <v>66</v>
      </c>
      <c r="Y439" s="17" t="s">
        <v>92</v>
      </c>
      <c r="Z439" s="17" t="s">
        <v>219</v>
      </c>
      <c r="AA439" s="1" t="str">
        <f>VLOOKUP(A439,'[1]FritsJurgens 2026.01 Standard'!$A:$B,2,0)</f>
        <v>ST.M+.TP-R.G.FR.SS-BK</v>
      </c>
    </row>
    <row r="440" spans="1:27" x14ac:dyDescent="0.25">
      <c r="A440" s="57">
        <v>8720681619606</v>
      </c>
      <c r="B440" s="15" t="s">
        <v>341</v>
      </c>
      <c r="C440" s="16" t="s">
        <v>1161</v>
      </c>
      <c r="D440" s="28">
        <v>2004.7</v>
      </c>
      <c r="E440" s="30">
        <f>D440*0.85</f>
        <v>1703.9949999999999</v>
      </c>
      <c r="F440" s="30">
        <f>D440*0.8</f>
        <v>1603.7600000000002</v>
      </c>
      <c r="G440" s="17" t="s">
        <v>395</v>
      </c>
      <c r="H440" s="18">
        <v>7.6790000000000003</v>
      </c>
      <c r="I440" s="19">
        <v>13.4</v>
      </c>
      <c r="J440" s="20">
        <v>21.8</v>
      </c>
      <c r="K440" s="20">
        <v>35.5</v>
      </c>
      <c r="L440" s="15">
        <v>83026000</v>
      </c>
      <c r="M440" s="21">
        <v>5.6109999999999998</v>
      </c>
      <c r="N440" s="15"/>
      <c r="O440" s="44"/>
      <c r="P440" s="17"/>
      <c r="Q440" s="17" t="s">
        <v>63</v>
      </c>
      <c r="R440" s="17" t="s">
        <v>35</v>
      </c>
      <c r="S440" s="17" t="s">
        <v>46</v>
      </c>
      <c r="T440" s="17" t="s">
        <v>91</v>
      </c>
      <c r="U440" s="17" t="s">
        <v>60</v>
      </c>
      <c r="V440" s="17" t="s">
        <v>50</v>
      </c>
      <c r="W440" s="17" t="s">
        <v>65</v>
      </c>
      <c r="X440" s="17" t="s">
        <v>66</v>
      </c>
      <c r="Y440" s="17" t="s">
        <v>92</v>
      </c>
      <c r="Z440" s="17" t="s">
        <v>219</v>
      </c>
      <c r="AA440" s="1" t="str">
        <f>VLOOKUP(A440,'[1]FritsJurgens 2026.01 Standard'!$A:$B,2,0)</f>
        <v>ST.M+.TP-R.G.FR.SS</v>
      </c>
    </row>
    <row r="441" spans="1:27" x14ac:dyDescent="0.25">
      <c r="A441" s="57">
        <v>8720681601809</v>
      </c>
      <c r="B441" s="15" t="s">
        <v>342</v>
      </c>
      <c r="C441" s="16" t="s">
        <v>813</v>
      </c>
      <c r="D441" s="28">
        <v>2004.7</v>
      </c>
      <c r="E441" s="30">
        <f>D441*0.85</f>
        <v>1703.9949999999999</v>
      </c>
      <c r="F441" s="30">
        <f>D441*0.8</f>
        <v>1603.7600000000002</v>
      </c>
      <c r="G441" s="17" t="s">
        <v>395</v>
      </c>
      <c r="H441" s="18">
        <v>7.6820000000000004</v>
      </c>
      <c r="I441" s="19">
        <v>13.4</v>
      </c>
      <c r="J441" s="20">
        <v>21.8</v>
      </c>
      <c r="K441" s="20">
        <v>35.5</v>
      </c>
      <c r="L441" s="15">
        <v>83026000</v>
      </c>
      <c r="M441" s="21">
        <v>5.6139999999999999</v>
      </c>
      <c r="N441" s="15"/>
      <c r="O441" s="44"/>
      <c r="P441" s="17"/>
      <c r="Q441" s="17" t="s">
        <v>63</v>
      </c>
      <c r="R441" s="17" t="s">
        <v>35</v>
      </c>
      <c r="S441" s="17" t="s">
        <v>47</v>
      </c>
      <c r="T441" s="17" t="s">
        <v>91</v>
      </c>
      <c r="U441" s="17" t="s">
        <v>61</v>
      </c>
      <c r="V441" s="17" t="s">
        <v>50</v>
      </c>
      <c r="W441" s="17" t="s">
        <v>65</v>
      </c>
      <c r="X441" s="17" t="s">
        <v>66</v>
      </c>
      <c r="Y441" s="17" t="s">
        <v>92</v>
      </c>
      <c r="Z441" s="17" t="s">
        <v>219</v>
      </c>
      <c r="AA441" s="1" t="str">
        <f>VLOOKUP(A441,'[1]FritsJurgens 2026.01 Standard'!$A:$B,2,0)</f>
        <v>ST.M+.TP-R.G.FS.SS-WT</v>
      </c>
    </row>
    <row r="442" spans="1:27" x14ac:dyDescent="0.25">
      <c r="A442" s="57">
        <v>8720681601090</v>
      </c>
      <c r="B442" s="15" t="s">
        <v>343</v>
      </c>
      <c r="C442" s="16" t="s">
        <v>814</v>
      </c>
      <c r="D442" s="28">
        <v>2004.7</v>
      </c>
      <c r="E442" s="30">
        <f>D442*0.85</f>
        <v>1703.9949999999999</v>
      </c>
      <c r="F442" s="30">
        <f>D442*0.8</f>
        <v>1603.7600000000002</v>
      </c>
      <c r="G442" s="17" t="s">
        <v>395</v>
      </c>
      <c r="H442" s="18">
        <v>7.6820000000000004</v>
      </c>
      <c r="I442" s="19">
        <v>13.4</v>
      </c>
      <c r="J442" s="20">
        <v>21.8</v>
      </c>
      <c r="K442" s="20">
        <v>35.5</v>
      </c>
      <c r="L442" s="15">
        <v>83026000</v>
      </c>
      <c r="M442" s="21">
        <v>5.6139999999999999</v>
      </c>
      <c r="N442" s="15"/>
      <c r="O442" s="44"/>
      <c r="P442" s="17"/>
      <c r="Q442" s="17" t="s">
        <v>63</v>
      </c>
      <c r="R442" s="17" t="s">
        <v>35</v>
      </c>
      <c r="S442" s="17" t="s">
        <v>45</v>
      </c>
      <c r="T442" s="17" t="s">
        <v>91</v>
      </c>
      <c r="U442" s="17" t="s">
        <v>61</v>
      </c>
      <c r="V442" s="17" t="s">
        <v>50</v>
      </c>
      <c r="W442" s="17" t="s">
        <v>65</v>
      </c>
      <c r="X442" s="17" t="s">
        <v>66</v>
      </c>
      <c r="Y442" s="17" t="s">
        <v>92</v>
      </c>
      <c r="Z442" s="17" t="s">
        <v>219</v>
      </c>
      <c r="AA442" s="1" t="str">
        <f>VLOOKUP(A442,'[1]FritsJurgens 2026.01 Standard'!$A:$B,2,0)</f>
        <v>ST.M+.TP-R.G.FS.SS-BK</v>
      </c>
    </row>
    <row r="443" spans="1:27" x14ac:dyDescent="0.25">
      <c r="A443" s="57">
        <v>8720681610863</v>
      </c>
      <c r="B443" s="15" t="s">
        <v>697</v>
      </c>
      <c r="C443" s="16" t="s">
        <v>815</v>
      </c>
      <c r="D443" s="28">
        <v>2004.7</v>
      </c>
      <c r="E443" s="30">
        <f>D443*0.85</f>
        <v>1703.9949999999999</v>
      </c>
      <c r="F443" s="30">
        <f>D443*0.8</f>
        <v>1603.7600000000002</v>
      </c>
      <c r="G443" s="17" t="s">
        <v>395</v>
      </c>
      <c r="H443" s="18">
        <v>7.1349999999999998</v>
      </c>
      <c r="I443" s="19">
        <v>13.4</v>
      </c>
      <c r="J443" s="20">
        <v>21.8</v>
      </c>
      <c r="K443" s="20">
        <v>35.5</v>
      </c>
      <c r="L443" s="15">
        <v>83026000</v>
      </c>
      <c r="M443" s="21">
        <v>5.5659999999999998</v>
      </c>
      <c r="N443" s="15"/>
      <c r="O443" s="44"/>
      <c r="P443" s="17"/>
      <c r="Q443" s="17" t="s">
        <v>63</v>
      </c>
      <c r="R443" s="17" t="s">
        <v>35</v>
      </c>
      <c r="S443" s="17" t="s">
        <v>46</v>
      </c>
      <c r="T443" s="17" t="s">
        <v>91</v>
      </c>
      <c r="U443" s="17" t="s">
        <v>61</v>
      </c>
      <c r="V443" s="17" t="s">
        <v>50</v>
      </c>
      <c r="W443" s="17" t="s">
        <v>65</v>
      </c>
      <c r="X443" s="17" t="s">
        <v>66</v>
      </c>
      <c r="Y443" s="17" t="s">
        <v>646</v>
      </c>
      <c r="AA443" s="1" t="str">
        <f>VLOOKUP(A443,'[1]FritsJurgens 2026.01 Standard'!$A:$B,2,0)</f>
        <v>ST.M+.TP-R.G.FS.SS</v>
      </c>
    </row>
    <row r="444" spans="1:27" x14ac:dyDescent="0.25">
      <c r="A444" s="57">
        <v>8720681605289</v>
      </c>
      <c r="B444" s="15" t="s">
        <v>344</v>
      </c>
      <c r="C444" s="16" t="s">
        <v>1162</v>
      </c>
      <c r="D444" s="28">
        <v>619.9</v>
      </c>
      <c r="E444" s="30">
        <f>D444*0.85</f>
        <v>526.91499999999996</v>
      </c>
      <c r="F444" s="30">
        <f>D444*0.8</f>
        <v>495.92</v>
      </c>
      <c r="G444" s="17" t="s">
        <v>395</v>
      </c>
      <c r="H444" s="18">
        <v>3.7970000000000002</v>
      </c>
      <c r="I444" s="19">
        <v>13.4</v>
      </c>
      <c r="J444" s="20">
        <v>21.8</v>
      </c>
      <c r="K444" s="20">
        <v>35.5</v>
      </c>
      <c r="L444" s="15" t="s">
        <v>4</v>
      </c>
      <c r="M444" s="21">
        <v>1.645</v>
      </c>
      <c r="N444" s="15"/>
      <c r="O444" s="44"/>
      <c r="P444" s="17"/>
      <c r="Q444" s="17" t="s">
        <v>63</v>
      </c>
      <c r="R444" s="17" t="s">
        <v>6</v>
      </c>
      <c r="S444" s="17" t="s">
        <v>45</v>
      </c>
      <c r="T444" s="17" t="s">
        <v>64</v>
      </c>
      <c r="U444" s="17" t="s">
        <v>55</v>
      </c>
      <c r="V444" s="17" t="s">
        <v>50</v>
      </c>
      <c r="W444" s="17" t="s">
        <v>65</v>
      </c>
      <c r="X444" s="17" t="s">
        <v>66</v>
      </c>
      <c r="Y444" s="17" t="s">
        <v>67</v>
      </c>
      <c r="Z444" s="17" t="s">
        <v>219</v>
      </c>
      <c r="AA444" s="1" t="str">
        <f>VLOOKUP(A444,'[1]FritsJurgens 2026.01 Standard'!$A:$B,2,0)</f>
        <v>ST.One.TP-R.G.R.BK</v>
      </c>
    </row>
    <row r="445" spans="1:27" x14ac:dyDescent="0.25">
      <c r="A445" s="57">
        <v>8720681605555</v>
      </c>
      <c r="B445" s="15" t="s">
        <v>345</v>
      </c>
      <c r="C445" s="16" t="s">
        <v>1163</v>
      </c>
      <c r="D445" s="28">
        <v>619.9</v>
      </c>
      <c r="E445" s="30">
        <f>D445*0.85</f>
        <v>526.91499999999996</v>
      </c>
      <c r="F445" s="30">
        <f>D445*0.8</f>
        <v>495.92</v>
      </c>
      <c r="G445" s="17" t="s">
        <v>395</v>
      </c>
      <c r="H445" s="18">
        <v>3.7970000000000002</v>
      </c>
      <c r="I445" s="19">
        <v>13.4</v>
      </c>
      <c r="J445" s="20">
        <v>21.8</v>
      </c>
      <c r="K445" s="20">
        <v>35.5</v>
      </c>
      <c r="L445" s="15" t="s">
        <v>4</v>
      </c>
      <c r="M445" s="21">
        <v>1.645</v>
      </c>
      <c r="N445" s="15"/>
      <c r="O445" s="44"/>
      <c r="P445" s="17"/>
      <c r="Q445" s="17" t="s">
        <v>63</v>
      </c>
      <c r="R445" s="17" t="s">
        <v>6</v>
      </c>
      <c r="S445" s="17" t="s">
        <v>47</v>
      </c>
      <c r="T445" s="17" t="s">
        <v>64</v>
      </c>
      <c r="U445" s="17" t="s">
        <v>55</v>
      </c>
      <c r="V445" s="17" t="s">
        <v>50</v>
      </c>
      <c r="W445" s="17" t="s">
        <v>65</v>
      </c>
      <c r="X445" s="17" t="s">
        <v>66</v>
      </c>
      <c r="Y445" s="17" t="s">
        <v>67</v>
      </c>
      <c r="Z445" s="17" t="s">
        <v>219</v>
      </c>
      <c r="AA445" s="1" t="str">
        <f>VLOOKUP(A445,'[1]FritsJurgens 2026.01 Standard'!$A:$B,2,0)</f>
        <v>ST.One.TP-R.G.R.BK-WT</v>
      </c>
    </row>
    <row r="446" spans="1:27" x14ac:dyDescent="0.25">
      <c r="A446" s="57">
        <v>8720681605494</v>
      </c>
      <c r="B446" s="15" t="s">
        <v>346</v>
      </c>
      <c r="C446" s="16" t="s">
        <v>1164</v>
      </c>
      <c r="D446" s="28">
        <v>606.29999999999995</v>
      </c>
      <c r="E446" s="30">
        <f>D446*0.85</f>
        <v>515.3549999999999</v>
      </c>
      <c r="F446" s="30">
        <f>D446*0.8</f>
        <v>485.03999999999996</v>
      </c>
      <c r="G446" s="17" t="s">
        <v>395</v>
      </c>
      <c r="H446" s="18">
        <v>3.8</v>
      </c>
      <c r="I446" s="19">
        <v>13.4</v>
      </c>
      <c r="J446" s="20">
        <v>21.8</v>
      </c>
      <c r="K446" s="20">
        <v>35.5</v>
      </c>
      <c r="L446" s="15" t="s">
        <v>4</v>
      </c>
      <c r="M446" s="21">
        <v>1.6479999999999999</v>
      </c>
      <c r="N446" s="15"/>
      <c r="O446" s="44"/>
      <c r="P446" s="17"/>
      <c r="Q446" s="17" t="s">
        <v>63</v>
      </c>
      <c r="R446" s="17" t="s">
        <v>6</v>
      </c>
      <c r="S446" s="17" t="s">
        <v>47</v>
      </c>
      <c r="T446" s="17" t="s">
        <v>64</v>
      </c>
      <c r="U446" s="17" t="s">
        <v>56</v>
      </c>
      <c r="V446" s="17" t="s">
        <v>50</v>
      </c>
      <c r="W446" s="17" t="s">
        <v>65</v>
      </c>
      <c r="X446" s="17" t="s">
        <v>66</v>
      </c>
      <c r="Y446" s="17" t="s">
        <v>67</v>
      </c>
      <c r="Z446" s="17" t="s">
        <v>219</v>
      </c>
      <c r="AA446" s="1" t="str">
        <f>VLOOKUP(A446,'[1]FritsJurgens 2026.01 Standard'!$A:$B,2,0)</f>
        <v>ST.One.TP-R.G.R.SS-WT</v>
      </c>
    </row>
    <row r="447" spans="1:27" x14ac:dyDescent="0.25">
      <c r="A447" s="57">
        <v>8720681605456</v>
      </c>
      <c r="B447" s="15" t="s">
        <v>347</v>
      </c>
      <c r="C447" s="16" t="s">
        <v>1165</v>
      </c>
      <c r="D447" s="28">
        <v>619.9</v>
      </c>
      <c r="E447" s="30">
        <f>D447*0.85</f>
        <v>526.91499999999996</v>
      </c>
      <c r="F447" s="30">
        <f>D447*0.8</f>
        <v>495.92</v>
      </c>
      <c r="G447" s="17" t="s">
        <v>395</v>
      </c>
      <c r="H447" s="18">
        <v>3.7970000000000002</v>
      </c>
      <c r="I447" s="19">
        <v>13.4</v>
      </c>
      <c r="J447" s="20">
        <v>21.8</v>
      </c>
      <c r="K447" s="20">
        <v>35.5</v>
      </c>
      <c r="L447" s="15" t="s">
        <v>4</v>
      </c>
      <c r="M447" s="21">
        <v>1.645</v>
      </c>
      <c r="N447" s="15"/>
      <c r="O447" s="44"/>
      <c r="P447" s="17"/>
      <c r="Q447" s="17" t="s">
        <v>63</v>
      </c>
      <c r="R447" s="17" t="s">
        <v>6</v>
      </c>
      <c r="S447" s="17" t="s">
        <v>46</v>
      </c>
      <c r="T447" s="17" t="s">
        <v>64</v>
      </c>
      <c r="U447" s="17" t="s">
        <v>55</v>
      </c>
      <c r="V447" s="17" t="s">
        <v>50</v>
      </c>
      <c r="W447" s="17" t="s">
        <v>65</v>
      </c>
      <c r="X447" s="17" t="s">
        <v>66</v>
      </c>
      <c r="Y447" s="17" t="s">
        <v>67</v>
      </c>
      <c r="Z447" s="17" t="s">
        <v>219</v>
      </c>
      <c r="AA447" s="1" t="str">
        <f>VLOOKUP(A447,'[1]FritsJurgens 2026.01 Standard'!$A:$B,2,0)</f>
        <v>ST.One.TP-R.G.R.BK-SS</v>
      </c>
    </row>
    <row r="448" spans="1:27" x14ac:dyDescent="0.25">
      <c r="A448" s="57">
        <v>8720681605401</v>
      </c>
      <c r="B448" s="15" t="s">
        <v>348</v>
      </c>
      <c r="C448" s="16" t="s">
        <v>1166</v>
      </c>
      <c r="D448" s="28">
        <v>606.29999999999995</v>
      </c>
      <c r="E448" s="30">
        <f>D448*0.85</f>
        <v>515.3549999999999</v>
      </c>
      <c r="F448" s="30">
        <f>D448*0.8</f>
        <v>485.03999999999996</v>
      </c>
      <c r="G448" s="17" t="s">
        <v>395</v>
      </c>
      <c r="H448" s="18">
        <v>3.8</v>
      </c>
      <c r="I448" s="19">
        <v>13.4</v>
      </c>
      <c r="J448" s="20">
        <v>21.8</v>
      </c>
      <c r="K448" s="20">
        <v>35.5</v>
      </c>
      <c r="L448" s="15" t="s">
        <v>4</v>
      </c>
      <c r="M448" s="21">
        <v>1.6479999999999999</v>
      </c>
      <c r="N448" s="15"/>
      <c r="O448" s="44"/>
      <c r="P448" s="17"/>
      <c r="Q448" s="17" t="s">
        <v>63</v>
      </c>
      <c r="R448" s="17" t="s">
        <v>6</v>
      </c>
      <c r="S448" s="17" t="s">
        <v>45</v>
      </c>
      <c r="T448" s="17" t="s">
        <v>64</v>
      </c>
      <c r="U448" s="17" t="s">
        <v>56</v>
      </c>
      <c r="V448" s="17" t="s">
        <v>50</v>
      </c>
      <c r="W448" s="17" t="s">
        <v>65</v>
      </c>
      <c r="X448" s="17" t="s">
        <v>66</v>
      </c>
      <c r="Y448" s="17" t="s">
        <v>67</v>
      </c>
      <c r="Z448" s="17" t="s">
        <v>219</v>
      </c>
      <c r="AA448" s="1" t="str">
        <f>VLOOKUP(A448,'[1]FritsJurgens 2026.01 Standard'!$A:$B,2,0)</f>
        <v>ST.One.TP-R.G.R.SS-BK</v>
      </c>
    </row>
    <row r="449" spans="1:27" x14ac:dyDescent="0.25">
      <c r="A449" s="57">
        <v>8720681605210</v>
      </c>
      <c r="B449" s="15" t="s">
        <v>349</v>
      </c>
      <c r="C449" s="16" t="s">
        <v>1167</v>
      </c>
      <c r="D449" s="28">
        <v>606.29999999999995</v>
      </c>
      <c r="E449" s="30">
        <f>D449*0.85</f>
        <v>515.3549999999999</v>
      </c>
      <c r="F449" s="30">
        <f>D449*0.8</f>
        <v>485.03999999999996</v>
      </c>
      <c r="G449" s="17" t="s">
        <v>395</v>
      </c>
      <c r="H449" s="18">
        <v>3.8</v>
      </c>
      <c r="I449" s="19">
        <v>13.4</v>
      </c>
      <c r="J449" s="20">
        <v>21.8</v>
      </c>
      <c r="K449" s="20">
        <v>35.5</v>
      </c>
      <c r="L449" s="15" t="s">
        <v>4</v>
      </c>
      <c r="M449" s="21">
        <v>1.6479999999999999</v>
      </c>
      <c r="N449" s="15"/>
      <c r="O449" s="44"/>
      <c r="P449" s="17"/>
      <c r="Q449" s="17" t="s">
        <v>63</v>
      </c>
      <c r="R449" s="17" t="s">
        <v>6</v>
      </c>
      <c r="S449" s="17" t="s">
        <v>46</v>
      </c>
      <c r="T449" s="17" t="s">
        <v>64</v>
      </c>
      <c r="U449" s="17" t="s">
        <v>56</v>
      </c>
      <c r="V449" s="17" t="s">
        <v>50</v>
      </c>
      <c r="W449" s="17" t="s">
        <v>65</v>
      </c>
      <c r="X449" s="17" t="s">
        <v>66</v>
      </c>
      <c r="Y449" s="17" t="s">
        <v>67</v>
      </c>
      <c r="Z449" s="17" t="s">
        <v>219</v>
      </c>
      <c r="AA449" s="1" t="str">
        <f>VLOOKUP(A449,'[1]FritsJurgens 2026.01 Standard'!$A:$B,2,0)</f>
        <v>ST.One.TP-R.G.R.SS</v>
      </c>
    </row>
    <row r="450" spans="1:27" x14ac:dyDescent="0.25">
      <c r="A450" s="57">
        <v>8720681605258</v>
      </c>
      <c r="B450" s="15" t="s">
        <v>350</v>
      </c>
      <c r="C450" s="16" t="s">
        <v>972</v>
      </c>
      <c r="D450" s="28">
        <v>606.29999999999995</v>
      </c>
      <c r="E450" s="30">
        <f>D450*0.85</f>
        <v>515.3549999999999</v>
      </c>
      <c r="F450" s="30">
        <f>D450*0.8</f>
        <v>485.03999999999996</v>
      </c>
      <c r="G450" s="17" t="s">
        <v>395</v>
      </c>
      <c r="H450" s="18">
        <v>3.7320000000000002</v>
      </c>
      <c r="I450" s="19">
        <v>13.4</v>
      </c>
      <c r="J450" s="20">
        <v>21.8</v>
      </c>
      <c r="K450" s="20">
        <v>35.5</v>
      </c>
      <c r="L450" s="15" t="s">
        <v>4</v>
      </c>
      <c r="M450" s="21">
        <v>1.5740000000000001</v>
      </c>
      <c r="N450" s="15"/>
      <c r="O450" s="44"/>
      <c r="P450" s="17"/>
      <c r="Q450" s="17" t="s">
        <v>63</v>
      </c>
      <c r="R450" s="17" t="s">
        <v>6</v>
      </c>
      <c r="S450" s="17" t="s">
        <v>45</v>
      </c>
      <c r="T450" s="17" t="s">
        <v>64</v>
      </c>
      <c r="U450" s="17" t="s">
        <v>57</v>
      </c>
      <c r="V450" s="17" t="s">
        <v>50</v>
      </c>
      <c r="W450" s="17" t="s">
        <v>65</v>
      </c>
      <c r="X450" s="17" t="s">
        <v>66</v>
      </c>
      <c r="Y450" s="17" t="s">
        <v>67</v>
      </c>
      <c r="Z450" s="17" t="s">
        <v>219</v>
      </c>
      <c r="AA450" s="1" t="str">
        <f>VLOOKUP(A450,'[1]FritsJurgens 2026.01 Standard'!$A:$B,2,0)</f>
        <v>ST.One.TP-R.G.S.BK</v>
      </c>
    </row>
    <row r="451" spans="1:27" x14ac:dyDescent="0.25">
      <c r="A451" s="57">
        <v>8720681605548</v>
      </c>
      <c r="B451" s="15" t="s">
        <v>351</v>
      </c>
      <c r="C451" s="16" t="s">
        <v>973</v>
      </c>
      <c r="D451" s="28">
        <v>606.29999999999995</v>
      </c>
      <c r="E451" s="30">
        <f>D451*0.85</f>
        <v>515.3549999999999</v>
      </c>
      <c r="F451" s="30">
        <f>D451*0.8</f>
        <v>485.03999999999996</v>
      </c>
      <c r="G451" s="17" t="s">
        <v>395</v>
      </c>
      <c r="H451" s="18">
        <v>3.7320000000000002</v>
      </c>
      <c r="I451" s="19">
        <v>13.4</v>
      </c>
      <c r="J451" s="20">
        <v>21.8</v>
      </c>
      <c r="K451" s="20">
        <v>35.5</v>
      </c>
      <c r="L451" s="15" t="s">
        <v>4</v>
      </c>
      <c r="M451" s="21">
        <v>1.5740000000000001</v>
      </c>
      <c r="N451" s="15"/>
      <c r="O451" s="44"/>
      <c r="P451" s="17"/>
      <c r="Q451" s="17" t="s">
        <v>63</v>
      </c>
      <c r="R451" s="17" t="s">
        <v>6</v>
      </c>
      <c r="S451" s="17" t="s">
        <v>47</v>
      </c>
      <c r="T451" s="17" t="s">
        <v>64</v>
      </c>
      <c r="U451" s="17" t="s">
        <v>57</v>
      </c>
      <c r="V451" s="17" t="s">
        <v>50</v>
      </c>
      <c r="W451" s="17" t="s">
        <v>65</v>
      </c>
      <c r="X451" s="17" t="s">
        <v>66</v>
      </c>
      <c r="Y451" s="17" t="s">
        <v>67</v>
      </c>
      <c r="Z451" s="17" t="s">
        <v>219</v>
      </c>
      <c r="AA451" s="1" t="str">
        <f>VLOOKUP(A451,'[1]FritsJurgens 2026.01 Standard'!$A:$B,2,0)</f>
        <v>ST.One.TP-R.G.S.BK-WT</v>
      </c>
    </row>
    <row r="452" spans="1:27" x14ac:dyDescent="0.25">
      <c r="A452" s="57">
        <v>8720681605487</v>
      </c>
      <c r="B452" s="15" t="s">
        <v>352</v>
      </c>
      <c r="C452" s="16" t="s">
        <v>974</v>
      </c>
      <c r="D452" s="28">
        <v>593.79999999999995</v>
      </c>
      <c r="E452" s="30">
        <f>D452*0.85</f>
        <v>504.72999999999996</v>
      </c>
      <c r="F452" s="30">
        <f>D452*0.8</f>
        <v>475.03999999999996</v>
      </c>
      <c r="G452" s="17" t="s">
        <v>395</v>
      </c>
      <c r="H452" s="18">
        <v>3.7320000000000002</v>
      </c>
      <c r="I452" s="19">
        <v>13.4</v>
      </c>
      <c r="J452" s="20">
        <v>21.8</v>
      </c>
      <c r="K452" s="20">
        <v>35.5</v>
      </c>
      <c r="L452" s="15" t="s">
        <v>4</v>
      </c>
      <c r="M452" s="21">
        <v>1.5740000000000001</v>
      </c>
      <c r="N452" s="15"/>
      <c r="O452" s="44"/>
      <c r="P452" s="17"/>
      <c r="Q452" s="17" t="s">
        <v>63</v>
      </c>
      <c r="R452" s="17" t="s">
        <v>6</v>
      </c>
      <c r="S452" s="17" t="s">
        <v>47</v>
      </c>
      <c r="T452" s="17" t="s">
        <v>64</v>
      </c>
      <c r="U452" s="17" t="s">
        <v>58</v>
      </c>
      <c r="V452" s="17" t="s">
        <v>50</v>
      </c>
      <c r="W452" s="17" t="s">
        <v>65</v>
      </c>
      <c r="X452" s="17" t="s">
        <v>66</v>
      </c>
      <c r="Y452" s="17" t="s">
        <v>67</v>
      </c>
      <c r="Z452" s="17" t="s">
        <v>219</v>
      </c>
      <c r="AA452" s="1" t="str">
        <f>VLOOKUP(A452,'[1]FritsJurgens 2026.01 Standard'!$A:$B,2,0)</f>
        <v>ST.One.TP-R.G.S.SS-WT</v>
      </c>
    </row>
    <row r="453" spans="1:27" x14ac:dyDescent="0.25">
      <c r="A453" s="57">
        <v>8720681605449</v>
      </c>
      <c r="B453" s="15" t="s">
        <v>353</v>
      </c>
      <c r="C453" s="16" t="s">
        <v>975</v>
      </c>
      <c r="D453" s="28">
        <v>606.29999999999995</v>
      </c>
      <c r="E453" s="30">
        <f>D453*0.85</f>
        <v>515.3549999999999</v>
      </c>
      <c r="F453" s="30">
        <f>D453*0.8</f>
        <v>485.03999999999996</v>
      </c>
      <c r="G453" s="17" t="s">
        <v>395</v>
      </c>
      <c r="H453" s="18">
        <v>3.7320000000000002</v>
      </c>
      <c r="I453" s="19">
        <v>13.4</v>
      </c>
      <c r="J453" s="20">
        <v>21.8</v>
      </c>
      <c r="K453" s="20">
        <v>35.5</v>
      </c>
      <c r="L453" s="15" t="s">
        <v>4</v>
      </c>
      <c r="M453" s="21">
        <v>1.5740000000000001</v>
      </c>
      <c r="N453" s="15"/>
      <c r="O453" s="44"/>
      <c r="P453" s="17"/>
      <c r="Q453" s="17" t="s">
        <v>63</v>
      </c>
      <c r="R453" s="17" t="s">
        <v>6</v>
      </c>
      <c r="S453" s="17" t="s">
        <v>46</v>
      </c>
      <c r="T453" s="17" t="s">
        <v>64</v>
      </c>
      <c r="U453" s="17" t="s">
        <v>57</v>
      </c>
      <c r="V453" s="17" t="s">
        <v>50</v>
      </c>
      <c r="W453" s="17" t="s">
        <v>65</v>
      </c>
      <c r="X453" s="17" t="s">
        <v>66</v>
      </c>
      <c r="Y453" s="17" t="s">
        <v>67</v>
      </c>
      <c r="Z453" s="17" t="s">
        <v>219</v>
      </c>
      <c r="AA453" s="1" t="str">
        <f>VLOOKUP(A453,'[1]FritsJurgens 2026.01 Standard'!$A:$B,2,0)</f>
        <v>ST.One.TP-R.G.S.BK-SS</v>
      </c>
    </row>
    <row r="454" spans="1:27" x14ac:dyDescent="0.25">
      <c r="A454" s="57">
        <v>8720681605395</v>
      </c>
      <c r="B454" s="15" t="s">
        <v>354</v>
      </c>
      <c r="C454" s="16" t="s">
        <v>976</v>
      </c>
      <c r="D454" s="28">
        <v>593.79999999999995</v>
      </c>
      <c r="E454" s="30">
        <f>D454*0.85</f>
        <v>504.72999999999996</v>
      </c>
      <c r="F454" s="30">
        <f>D454*0.8</f>
        <v>475.03999999999996</v>
      </c>
      <c r="G454" s="17" t="s">
        <v>395</v>
      </c>
      <c r="H454" s="18">
        <v>3.7320000000000002</v>
      </c>
      <c r="I454" s="19">
        <v>13.4</v>
      </c>
      <c r="J454" s="20">
        <v>21.8</v>
      </c>
      <c r="K454" s="20">
        <v>35.5</v>
      </c>
      <c r="L454" s="15" t="s">
        <v>4</v>
      </c>
      <c r="M454" s="21">
        <v>1.5740000000000001</v>
      </c>
      <c r="N454" s="15"/>
      <c r="O454" s="44"/>
      <c r="P454" s="17"/>
      <c r="Q454" s="17" t="s">
        <v>63</v>
      </c>
      <c r="R454" s="17" t="s">
        <v>6</v>
      </c>
      <c r="S454" s="17" t="s">
        <v>45</v>
      </c>
      <c r="T454" s="17" t="s">
        <v>64</v>
      </c>
      <c r="U454" s="17" t="s">
        <v>58</v>
      </c>
      <c r="V454" s="17" t="s">
        <v>50</v>
      </c>
      <c r="W454" s="17" t="s">
        <v>65</v>
      </c>
      <c r="X454" s="17" t="s">
        <v>66</v>
      </c>
      <c r="Y454" s="17" t="s">
        <v>67</v>
      </c>
      <c r="Z454" s="17" t="s">
        <v>219</v>
      </c>
      <c r="AA454" s="1" t="str">
        <f>VLOOKUP(A454,'[1]FritsJurgens 2026.01 Standard'!$A:$B,2,0)</f>
        <v>ST.One.TP-R.G.S.SS-BK</v>
      </c>
    </row>
    <row r="455" spans="1:27" x14ac:dyDescent="0.25">
      <c r="A455" s="57">
        <v>8720681605180</v>
      </c>
      <c r="B455" s="15" t="s">
        <v>355</v>
      </c>
      <c r="C455" s="16" t="s">
        <v>977</v>
      </c>
      <c r="D455" s="28">
        <v>593.79999999999995</v>
      </c>
      <c r="E455" s="30">
        <f>D455*0.85</f>
        <v>504.72999999999996</v>
      </c>
      <c r="F455" s="30">
        <f>D455*0.8</f>
        <v>475.03999999999996</v>
      </c>
      <c r="G455" s="17" t="s">
        <v>395</v>
      </c>
      <c r="H455" s="18">
        <v>3.7320000000000002</v>
      </c>
      <c r="I455" s="19">
        <v>13.4</v>
      </c>
      <c r="J455" s="20">
        <v>21.8</v>
      </c>
      <c r="K455" s="20">
        <v>35.5</v>
      </c>
      <c r="L455" s="15" t="s">
        <v>4</v>
      </c>
      <c r="M455" s="21">
        <v>1.5740000000000001</v>
      </c>
      <c r="N455" s="15"/>
      <c r="O455" s="44"/>
      <c r="P455" s="17"/>
      <c r="Q455" s="17" t="s">
        <v>63</v>
      </c>
      <c r="R455" s="17" t="s">
        <v>6</v>
      </c>
      <c r="S455" s="17" t="s">
        <v>46</v>
      </c>
      <c r="T455" s="17" t="s">
        <v>64</v>
      </c>
      <c r="U455" s="17" t="s">
        <v>58</v>
      </c>
      <c r="V455" s="17" t="s">
        <v>50</v>
      </c>
      <c r="W455" s="17" t="s">
        <v>65</v>
      </c>
      <c r="X455" s="17" t="s">
        <v>66</v>
      </c>
      <c r="Y455" s="17" t="s">
        <v>67</v>
      </c>
      <c r="Z455" s="17" t="s">
        <v>219</v>
      </c>
      <c r="AA455" s="1" t="str">
        <f>VLOOKUP(A455,'[1]FritsJurgens 2026.01 Standard'!$A:$B,2,0)</f>
        <v>ST.One.TP-R.G.S.SS</v>
      </c>
    </row>
    <row r="456" spans="1:27" x14ac:dyDescent="0.25">
      <c r="A456" s="57">
        <v>8720681605524</v>
      </c>
      <c r="B456" s="15" t="s">
        <v>356</v>
      </c>
      <c r="C456" s="16" t="s">
        <v>978</v>
      </c>
      <c r="D456" s="28">
        <v>581.4</v>
      </c>
      <c r="E456" s="30">
        <f>D456*0.85</f>
        <v>494.18999999999994</v>
      </c>
      <c r="F456" s="30">
        <f>D456*0.8</f>
        <v>465.12</v>
      </c>
      <c r="G456" s="17" t="s">
        <v>395</v>
      </c>
      <c r="H456" s="18">
        <v>3.7320000000000002</v>
      </c>
      <c r="I456" s="19">
        <v>13.4</v>
      </c>
      <c r="J456" s="20">
        <v>21.8</v>
      </c>
      <c r="K456" s="20">
        <v>35.5</v>
      </c>
      <c r="L456" s="15" t="s">
        <v>4</v>
      </c>
      <c r="M456" s="21">
        <v>1.5740000000000001</v>
      </c>
      <c r="N456" s="15"/>
      <c r="O456" s="44"/>
      <c r="P456" s="17"/>
      <c r="Q456" s="17" t="s">
        <v>63</v>
      </c>
      <c r="R456" s="17" t="s">
        <v>6</v>
      </c>
      <c r="S456" s="17" t="s">
        <v>47</v>
      </c>
      <c r="T456" s="17" t="s">
        <v>64</v>
      </c>
      <c r="U456" s="17" t="s">
        <v>59</v>
      </c>
      <c r="V456" s="17" t="s">
        <v>50</v>
      </c>
      <c r="W456" s="17" t="s">
        <v>65</v>
      </c>
      <c r="X456" s="17" t="s">
        <v>66</v>
      </c>
      <c r="Y456" s="17" t="s">
        <v>67</v>
      </c>
      <c r="Z456" s="17" t="s">
        <v>219</v>
      </c>
      <c r="AA456" s="1" t="str">
        <f>VLOOKUP(A456,'[1]FritsJurgens 2026.01 Standard'!$A:$B,2,0)</f>
        <v>ST.One.TP-R.G.SN.SS-WT</v>
      </c>
    </row>
    <row r="457" spans="1:27" x14ac:dyDescent="0.25">
      <c r="A457" s="57">
        <v>8720681605418</v>
      </c>
      <c r="B457" s="15" t="s">
        <v>357</v>
      </c>
      <c r="C457" s="16" t="s">
        <v>979</v>
      </c>
      <c r="D457" s="28">
        <v>581.4</v>
      </c>
      <c r="E457" s="30">
        <f>D457*0.85</f>
        <v>494.18999999999994</v>
      </c>
      <c r="F457" s="30">
        <f>D457*0.8</f>
        <v>465.12</v>
      </c>
      <c r="G457" s="17" t="s">
        <v>395</v>
      </c>
      <c r="H457" s="18">
        <v>3.7320000000000002</v>
      </c>
      <c r="I457" s="19">
        <v>13.4</v>
      </c>
      <c r="J457" s="20">
        <v>21.8</v>
      </c>
      <c r="K457" s="20">
        <v>35.5</v>
      </c>
      <c r="L457" s="15" t="s">
        <v>4</v>
      </c>
      <c r="M457" s="21">
        <v>1.5740000000000001</v>
      </c>
      <c r="N457" s="15"/>
      <c r="O457" s="44"/>
      <c r="P457" s="17"/>
      <c r="Q457" s="17" t="s">
        <v>63</v>
      </c>
      <c r="R457" s="17" t="s">
        <v>6</v>
      </c>
      <c r="S457" s="17" t="s">
        <v>45</v>
      </c>
      <c r="T457" s="17" t="s">
        <v>64</v>
      </c>
      <c r="U457" s="17" t="s">
        <v>59</v>
      </c>
      <c r="V457" s="17" t="s">
        <v>50</v>
      </c>
      <c r="W457" s="17" t="s">
        <v>65</v>
      </c>
      <c r="X457" s="17" t="s">
        <v>66</v>
      </c>
      <c r="Y457" s="17" t="s">
        <v>67</v>
      </c>
      <c r="Z457" s="17" t="s">
        <v>219</v>
      </c>
      <c r="AA457" s="1" t="str">
        <f>VLOOKUP(A457,'[1]FritsJurgens 2026.01 Standard'!$A:$B,2,0)</f>
        <v>ST.One.TP-R.G.SN.SS-BK</v>
      </c>
    </row>
    <row r="458" spans="1:27" x14ac:dyDescent="0.25">
      <c r="A458" s="57">
        <v>8720681605227</v>
      </c>
      <c r="B458" s="15" t="s">
        <v>358</v>
      </c>
      <c r="C458" s="16" t="s">
        <v>980</v>
      </c>
      <c r="D458" s="28">
        <v>581.4</v>
      </c>
      <c r="E458" s="30">
        <f>D458*0.85</f>
        <v>494.18999999999994</v>
      </c>
      <c r="F458" s="30">
        <f>D458*0.8</f>
        <v>465.12</v>
      </c>
      <c r="G458" s="17" t="s">
        <v>395</v>
      </c>
      <c r="H458" s="18">
        <v>3.7320000000000002</v>
      </c>
      <c r="I458" s="19">
        <v>13.4</v>
      </c>
      <c r="J458" s="20">
        <v>21.8</v>
      </c>
      <c r="K458" s="20">
        <v>35.5</v>
      </c>
      <c r="L458" s="15" t="s">
        <v>4</v>
      </c>
      <c r="M458" s="21">
        <v>1.5740000000000001</v>
      </c>
      <c r="N458" s="15"/>
      <c r="O458" s="44"/>
      <c r="P458" s="17"/>
      <c r="Q458" s="17" t="s">
        <v>63</v>
      </c>
      <c r="R458" s="17" t="s">
        <v>6</v>
      </c>
      <c r="S458" s="17" t="s">
        <v>46</v>
      </c>
      <c r="T458" s="17" t="s">
        <v>64</v>
      </c>
      <c r="U458" s="17" t="s">
        <v>59</v>
      </c>
      <c r="V458" s="17" t="s">
        <v>50</v>
      </c>
      <c r="W458" s="17" t="s">
        <v>65</v>
      </c>
      <c r="X458" s="17" t="s">
        <v>66</v>
      </c>
      <c r="Y458" s="17" t="s">
        <v>67</v>
      </c>
      <c r="Z458" s="17" t="s">
        <v>219</v>
      </c>
      <c r="AA458" s="1" t="str">
        <f>VLOOKUP(A458,'[1]FritsJurgens 2026.01 Standard'!$A:$B,2,0)</f>
        <v>ST.One.TP-R.G.SN.SS</v>
      </c>
    </row>
    <row r="459" spans="1:27" x14ac:dyDescent="0.25">
      <c r="A459" s="57">
        <v>8720681607818</v>
      </c>
      <c r="B459" s="15" t="s">
        <v>359</v>
      </c>
      <c r="C459" s="16" t="s">
        <v>1168</v>
      </c>
      <c r="D459" s="28">
        <v>593.79999999999995</v>
      </c>
      <c r="E459" s="30">
        <f>D459*0.85</f>
        <v>504.72999999999996</v>
      </c>
      <c r="F459" s="30">
        <f>D459*0.8</f>
        <v>475.03999999999996</v>
      </c>
      <c r="G459" s="17" t="s">
        <v>395</v>
      </c>
      <c r="H459" s="18">
        <v>3.7050000000000001</v>
      </c>
      <c r="I459" s="19">
        <v>13.4</v>
      </c>
      <c r="J459" s="20">
        <v>21.8</v>
      </c>
      <c r="K459" s="20">
        <v>35.5</v>
      </c>
      <c r="L459" s="15" t="s">
        <v>4</v>
      </c>
      <c r="M459" s="21">
        <v>1.5529999999999999</v>
      </c>
      <c r="N459" s="15"/>
      <c r="O459" s="44"/>
      <c r="P459" s="17"/>
      <c r="Q459" s="17" t="s">
        <v>63</v>
      </c>
      <c r="R459" s="17" t="s">
        <v>6</v>
      </c>
      <c r="S459" s="17" t="s">
        <v>47</v>
      </c>
      <c r="T459" s="17" t="s">
        <v>64</v>
      </c>
      <c r="U459" s="17" t="s">
        <v>60</v>
      </c>
      <c r="V459" s="17" t="s">
        <v>50</v>
      </c>
      <c r="W459" s="17" t="s">
        <v>65</v>
      </c>
      <c r="X459" s="17" t="s">
        <v>66</v>
      </c>
      <c r="Y459" s="17" t="s">
        <v>67</v>
      </c>
      <c r="Z459" s="17" t="s">
        <v>219</v>
      </c>
      <c r="AA459" s="1" t="str">
        <f>VLOOKUP(A459,'[1]FritsJurgens 2026.01 Standard'!$A:$B,2,0)</f>
        <v>ST.One.TP-R.G.FR.SS-WT</v>
      </c>
    </row>
    <row r="460" spans="1:27" x14ac:dyDescent="0.25">
      <c r="A460" s="57">
        <v>8720681607788</v>
      </c>
      <c r="B460" s="15" t="s">
        <v>360</v>
      </c>
      <c r="C460" s="16" t="s">
        <v>1169</v>
      </c>
      <c r="D460" s="28">
        <v>593.79999999999995</v>
      </c>
      <c r="E460" s="30">
        <f>D460*0.85</f>
        <v>504.72999999999996</v>
      </c>
      <c r="F460" s="30">
        <f>D460*0.8</f>
        <v>475.03999999999996</v>
      </c>
      <c r="G460" s="17" t="s">
        <v>395</v>
      </c>
      <c r="H460" s="18">
        <v>3.7050000000000001</v>
      </c>
      <c r="I460" s="19">
        <v>13.4</v>
      </c>
      <c r="J460" s="20">
        <v>21.8</v>
      </c>
      <c r="K460" s="20">
        <v>35.5</v>
      </c>
      <c r="L460" s="15" t="s">
        <v>4</v>
      </c>
      <c r="M460" s="21">
        <v>1.5529999999999999</v>
      </c>
      <c r="N460" s="15"/>
      <c r="O460" s="44"/>
      <c r="P460" s="17"/>
      <c r="Q460" s="17" t="s">
        <v>63</v>
      </c>
      <c r="R460" s="17" t="s">
        <v>6</v>
      </c>
      <c r="S460" s="17" t="s">
        <v>45</v>
      </c>
      <c r="T460" s="17" t="s">
        <v>64</v>
      </c>
      <c r="U460" s="17" t="s">
        <v>60</v>
      </c>
      <c r="V460" s="17" t="s">
        <v>50</v>
      </c>
      <c r="W460" s="17" t="s">
        <v>65</v>
      </c>
      <c r="X460" s="17" t="s">
        <v>66</v>
      </c>
      <c r="Y460" s="17" t="s">
        <v>67</v>
      </c>
      <c r="Z460" s="17" t="s">
        <v>219</v>
      </c>
      <c r="AA460" s="1" t="str">
        <f>VLOOKUP(A460,'[1]FritsJurgens 2026.01 Standard'!$A:$B,2,0)</f>
        <v>ST.One.TP-R.G.FR.SS-BK</v>
      </c>
    </row>
    <row r="461" spans="1:27" x14ac:dyDescent="0.25">
      <c r="A461" s="57">
        <v>8720681607726</v>
      </c>
      <c r="B461" s="15" t="s">
        <v>361</v>
      </c>
      <c r="C461" s="16" t="s">
        <v>1170</v>
      </c>
      <c r="D461" s="28">
        <v>593.79999999999995</v>
      </c>
      <c r="E461" s="30">
        <f>D461*0.85</f>
        <v>504.72999999999996</v>
      </c>
      <c r="F461" s="30">
        <f>D461*0.8</f>
        <v>475.03999999999996</v>
      </c>
      <c r="G461" s="17" t="s">
        <v>395</v>
      </c>
      <c r="H461" s="18">
        <v>3.7050000000000001</v>
      </c>
      <c r="I461" s="19">
        <v>13.4</v>
      </c>
      <c r="J461" s="20">
        <v>21.8</v>
      </c>
      <c r="K461" s="20">
        <v>35.5</v>
      </c>
      <c r="L461" s="15" t="s">
        <v>4</v>
      </c>
      <c r="M461" s="21">
        <v>1.5529999999999999</v>
      </c>
      <c r="N461" s="15"/>
      <c r="O461" s="44"/>
      <c r="P461" s="17"/>
      <c r="Q461" s="17" t="s">
        <v>63</v>
      </c>
      <c r="R461" s="17" t="s">
        <v>6</v>
      </c>
      <c r="S461" s="17" t="s">
        <v>46</v>
      </c>
      <c r="T461" s="17" t="s">
        <v>64</v>
      </c>
      <c r="U461" s="17" t="s">
        <v>60</v>
      </c>
      <c r="V461" s="17" t="s">
        <v>50</v>
      </c>
      <c r="W461" s="17" t="s">
        <v>65</v>
      </c>
      <c r="X461" s="17" t="s">
        <v>66</v>
      </c>
      <c r="Y461" s="17" t="s">
        <v>67</v>
      </c>
      <c r="Z461" s="17" t="s">
        <v>219</v>
      </c>
      <c r="AA461" s="1" t="str">
        <f>VLOOKUP(A461,'[1]FritsJurgens 2026.01 Standard'!$A:$B,2,0)</f>
        <v>ST.One.TP-R.G.FR.SS</v>
      </c>
    </row>
    <row r="462" spans="1:27" x14ac:dyDescent="0.25">
      <c r="A462" s="57">
        <v>8720681607801</v>
      </c>
      <c r="B462" s="15" t="s">
        <v>362</v>
      </c>
      <c r="C462" s="16" t="s">
        <v>816</v>
      </c>
      <c r="D462" s="28">
        <v>593.79999999999995</v>
      </c>
      <c r="E462" s="30">
        <f>D462*0.85</f>
        <v>504.72999999999996</v>
      </c>
      <c r="F462" s="30">
        <f>D462*0.8</f>
        <v>475.03999999999996</v>
      </c>
      <c r="G462" s="17" t="s">
        <v>395</v>
      </c>
      <c r="H462" s="18">
        <v>3.7080000000000002</v>
      </c>
      <c r="I462" s="19">
        <v>13.4</v>
      </c>
      <c r="J462" s="20">
        <v>21.8</v>
      </c>
      <c r="K462" s="20">
        <v>35.5</v>
      </c>
      <c r="L462" s="15" t="s">
        <v>4</v>
      </c>
      <c r="M462" s="21">
        <v>1.556</v>
      </c>
      <c r="N462" s="15"/>
      <c r="O462" s="44"/>
      <c r="P462" s="17"/>
      <c r="Q462" s="17" t="s">
        <v>63</v>
      </c>
      <c r="R462" s="17" t="s">
        <v>6</v>
      </c>
      <c r="S462" s="17" t="s">
        <v>47</v>
      </c>
      <c r="T462" s="17" t="s">
        <v>64</v>
      </c>
      <c r="U462" s="17" t="s">
        <v>61</v>
      </c>
      <c r="V462" s="17" t="s">
        <v>50</v>
      </c>
      <c r="W462" s="17" t="s">
        <v>65</v>
      </c>
      <c r="X462" s="17" t="s">
        <v>66</v>
      </c>
      <c r="Y462" s="17" t="s">
        <v>67</v>
      </c>
      <c r="Z462" s="17" t="s">
        <v>219</v>
      </c>
      <c r="AA462" s="1" t="str">
        <f>VLOOKUP(A462,'[1]FritsJurgens 2026.01 Standard'!$A:$B,2,0)</f>
        <v>ST.One.TP-R.G.FS.SS-WT</v>
      </c>
    </row>
    <row r="463" spans="1:27" x14ac:dyDescent="0.25">
      <c r="A463" s="57">
        <v>8720681607740</v>
      </c>
      <c r="B463" s="15" t="s">
        <v>363</v>
      </c>
      <c r="C463" s="16" t="s">
        <v>817</v>
      </c>
      <c r="D463" s="28">
        <v>593.79999999999995</v>
      </c>
      <c r="E463" s="30">
        <f>D463*0.85</f>
        <v>504.72999999999996</v>
      </c>
      <c r="F463" s="30">
        <f>D463*0.8</f>
        <v>475.03999999999996</v>
      </c>
      <c r="G463" s="17" t="s">
        <v>395</v>
      </c>
      <c r="H463" s="18">
        <v>3.7080000000000002</v>
      </c>
      <c r="I463" s="19">
        <v>13.4</v>
      </c>
      <c r="J463" s="20">
        <v>21.8</v>
      </c>
      <c r="K463" s="20">
        <v>35.5</v>
      </c>
      <c r="L463" s="15" t="s">
        <v>4</v>
      </c>
      <c r="M463" s="21">
        <v>1.556</v>
      </c>
      <c r="N463" s="15"/>
      <c r="O463" s="44"/>
      <c r="P463" s="17"/>
      <c r="Q463" s="17" t="s">
        <v>63</v>
      </c>
      <c r="R463" s="17" t="s">
        <v>6</v>
      </c>
      <c r="S463" s="17" t="s">
        <v>45</v>
      </c>
      <c r="T463" s="17" t="s">
        <v>64</v>
      </c>
      <c r="U463" s="17" t="s">
        <v>61</v>
      </c>
      <c r="V463" s="17" t="s">
        <v>50</v>
      </c>
      <c r="W463" s="17" t="s">
        <v>65</v>
      </c>
      <c r="X463" s="17" t="s">
        <v>66</v>
      </c>
      <c r="Y463" s="17" t="s">
        <v>67</v>
      </c>
      <c r="Z463" s="17" t="s">
        <v>219</v>
      </c>
      <c r="AA463" s="1" t="str">
        <f>VLOOKUP(A463,'[1]FritsJurgens 2026.01 Standard'!$A:$B,2,0)</f>
        <v>ST.One.TP-R.G.FS.SS-BK</v>
      </c>
    </row>
    <row r="464" spans="1:27" x14ac:dyDescent="0.25">
      <c r="A464" s="57">
        <v>8719325751239</v>
      </c>
      <c r="B464" s="15" t="s">
        <v>605</v>
      </c>
      <c r="C464" s="16" t="s">
        <v>1171</v>
      </c>
      <c r="D464" s="28">
        <v>1063.0999999999999</v>
      </c>
      <c r="E464" s="30">
        <f>D464*0.85</f>
        <v>903.63499999999988</v>
      </c>
      <c r="F464" s="30">
        <f>D464*0.8</f>
        <v>850.48</v>
      </c>
      <c r="G464" s="17" t="s">
        <v>395</v>
      </c>
      <c r="H464" s="18">
        <v>6.101</v>
      </c>
      <c r="I464" s="19">
        <v>13.4</v>
      </c>
      <c r="J464" s="20">
        <v>21.8</v>
      </c>
      <c r="K464" s="20">
        <v>35</v>
      </c>
      <c r="L464" s="15" t="s">
        <v>508</v>
      </c>
      <c r="M464" s="21">
        <v>4.0780000000000003</v>
      </c>
      <c r="N464" s="15"/>
      <c r="O464" s="44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54"/>
      <c r="AA464" s="1" t="str">
        <f>VLOOKUP(A464,'[1]FritsJurgens 2026.01 Standard'!$A:$B,2,0)</f>
        <v>ST.M+.40.AA.R.BK</v>
      </c>
    </row>
    <row r="465" spans="1:27" x14ac:dyDescent="0.25">
      <c r="A465" s="57">
        <v>8719325751697</v>
      </c>
      <c r="B465" s="15" t="s">
        <v>606</v>
      </c>
      <c r="C465" s="16" t="s">
        <v>1172</v>
      </c>
      <c r="D465" s="28">
        <v>1042.2</v>
      </c>
      <c r="E465" s="30">
        <f>D465*0.85</f>
        <v>885.87</v>
      </c>
      <c r="F465" s="30">
        <f>D465*0.8</f>
        <v>833.7600000000001</v>
      </c>
      <c r="G465" s="17" t="s">
        <v>395</v>
      </c>
      <c r="H465" s="18">
        <v>6.1029999999999998</v>
      </c>
      <c r="I465" s="19">
        <v>13.4</v>
      </c>
      <c r="J465" s="20">
        <v>21.8</v>
      </c>
      <c r="K465" s="20">
        <v>35</v>
      </c>
      <c r="L465" s="15" t="s">
        <v>508</v>
      </c>
      <c r="M465" s="21">
        <v>4.08</v>
      </c>
      <c r="N465" s="15"/>
      <c r="O465" s="44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54"/>
      <c r="AA465" s="1" t="str">
        <f>VLOOKUP(A465,'[1]FritsJurgens 2026.01 Standard'!$A:$B,2,0)</f>
        <v>ST.M+.40.AA.R.SS BK</v>
      </c>
    </row>
    <row r="466" spans="1:27" x14ac:dyDescent="0.25">
      <c r="A466" s="57">
        <v>8719325750676</v>
      </c>
      <c r="B466" s="15" t="s">
        <v>607</v>
      </c>
      <c r="C466" s="16" t="s">
        <v>1173</v>
      </c>
      <c r="D466" s="28">
        <v>1127</v>
      </c>
      <c r="E466" s="30">
        <f>D466*0.85</f>
        <v>957.94999999999993</v>
      </c>
      <c r="F466" s="30">
        <f>D466*0.8</f>
        <v>901.6</v>
      </c>
      <c r="G466" s="17" t="s">
        <v>395</v>
      </c>
      <c r="H466" s="18">
        <v>6.101</v>
      </c>
      <c r="I466" s="19">
        <v>13.4</v>
      </c>
      <c r="J466" s="20">
        <v>21.8</v>
      </c>
      <c r="K466" s="20">
        <v>35</v>
      </c>
      <c r="L466" s="15" t="s">
        <v>508</v>
      </c>
      <c r="M466" s="21">
        <v>4.0780000000000003</v>
      </c>
      <c r="N466" s="15"/>
      <c r="O466" s="44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54"/>
      <c r="AA466" s="1" t="str">
        <f>VLOOKUP(A466,'[1]FritsJurgens 2026.01 Standard'!$A:$B,2,0)</f>
        <v>ST.M+.40.AA G.R.BK</v>
      </c>
    </row>
    <row r="467" spans="1:27" x14ac:dyDescent="0.25">
      <c r="A467" s="57">
        <v>8719325751246</v>
      </c>
      <c r="B467" s="15" t="s">
        <v>608</v>
      </c>
      <c r="C467" s="16" t="s">
        <v>1174</v>
      </c>
      <c r="D467" s="28">
        <v>1051.5999999999999</v>
      </c>
      <c r="E467" s="30">
        <f>D467*0.85</f>
        <v>893.8599999999999</v>
      </c>
      <c r="F467" s="30">
        <f>D467*0.8</f>
        <v>841.28</v>
      </c>
      <c r="G467" s="17" t="s">
        <v>395</v>
      </c>
      <c r="H467" s="18">
        <v>6.101</v>
      </c>
      <c r="I467" s="19">
        <v>13.4</v>
      </c>
      <c r="J467" s="20">
        <v>21.8</v>
      </c>
      <c r="K467" s="20">
        <v>35</v>
      </c>
      <c r="L467" s="15" t="s">
        <v>508</v>
      </c>
      <c r="M467" s="21">
        <v>4.0780000000000003</v>
      </c>
      <c r="N467" s="15"/>
      <c r="O467" s="44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54"/>
      <c r="AA467" s="1" t="str">
        <f>VLOOKUP(A467,'[1]FritsJurgens 2026.01 Standard'!$A:$B,2,0)</f>
        <v>ST.M+.40.AA.R.BK SS</v>
      </c>
    </row>
    <row r="468" spans="1:27" x14ac:dyDescent="0.25">
      <c r="A468" s="57">
        <v>8719325750706</v>
      </c>
      <c r="B468" s="15" t="s">
        <v>609</v>
      </c>
      <c r="C468" s="16" t="s">
        <v>1175</v>
      </c>
      <c r="D468" s="28">
        <v>1106.2</v>
      </c>
      <c r="E468" s="30">
        <f>D468*0.85</f>
        <v>940.27</v>
      </c>
      <c r="F468" s="30">
        <f>D468*0.8</f>
        <v>884.96</v>
      </c>
      <c r="G468" s="17" t="s">
        <v>395</v>
      </c>
      <c r="H468" s="18">
        <v>6.1040000000000001</v>
      </c>
      <c r="I468" s="19">
        <v>13.4</v>
      </c>
      <c r="J468" s="20">
        <v>21.8</v>
      </c>
      <c r="K468" s="20">
        <v>35</v>
      </c>
      <c r="L468" s="15" t="s">
        <v>508</v>
      </c>
      <c r="M468" s="21">
        <v>4.0810000000000004</v>
      </c>
      <c r="N468" s="15"/>
      <c r="O468" s="44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54"/>
      <c r="AA468" s="1" t="str">
        <f>VLOOKUP(A468,'[1]FritsJurgens 2026.01 Standard'!$A:$B,2,0)</f>
        <v>ST.M+.40.AA G.R.SS BK</v>
      </c>
    </row>
    <row r="469" spans="1:27" x14ac:dyDescent="0.25">
      <c r="A469" s="57">
        <v>8719325750683</v>
      </c>
      <c r="B469" s="15" t="s">
        <v>610</v>
      </c>
      <c r="C469" s="16" t="s">
        <v>1176</v>
      </c>
      <c r="D469" s="28">
        <v>1116</v>
      </c>
      <c r="E469" s="30">
        <f>D469*0.85</f>
        <v>948.6</v>
      </c>
      <c r="F469" s="30">
        <f>D469*0.8</f>
        <v>892.80000000000007</v>
      </c>
      <c r="G469" s="17" t="s">
        <v>395</v>
      </c>
      <c r="H469" s="18">
        <v>6.101</v>
      </c>
      <c r="I469" s="19">
        <v>13.4</v>
      </c>
      <c r="J469" s="20">
        <v>21.8</v>
      </c>
      <c r="K469" s="20">
        <v>35</v>
      </c>
      <c r="L469" s="15" t="s">
        <v>508</v>
      </c>
      <c r="M469" s="21">
        <v>4.0780000000000003</v>
      </c>
      <c r="N469" s="15"/>
      <c r="O469" s="44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54"/>
      <c r="AA469" s="1" t="str">
        <f>VLOOKUP(A469,'[1]FritsJurgens 2026.01 Standard'!$A:$B,2,0)</f>
        <v>ST.M+.40.AA G.R.BK SS</v>
      </c>
    </row>
    <row r="470" spans="1:27" x14ac:dyDescent="0.25">
      <c r="A470" s="57">
        <v>8719325750690</v>
      </c>
      <c r="B470" s="15" t="s">
        <v>611</v>
      </c>
      <c r="C470" s="16" t="s">
        <v>1177</v>
      </c>
      <c r="D470" s="28">
        <v>1095.2</v>
      </c>
      <c r="E470" s="30">
        <f>D470*0.85</f>
        <v>930.92</v>
      </c>
      <c r="F470" s="30">
        <f>D470*0.8</f>
        <v>876.16000000000008</v>
      </c>
      <c r="G470" s="17" t="s">
        <v>395</v>
      </c>
      <c r="H470" s="18">
        <v>6.1040000000000001</v>
      </c>
      <c r="I470" s="19">
        <v>13.4</v>
      </c>
      <c r="J470" s="20">
        <v>21.8</v>
      </c>
      <c r="K470" s="20">
        <v>35</v>
      </c>
      <c r="L470" s="15" t="s">
        <v>508</v>
      </c>
      <c r="M470" s="21">
        <v>4.0810000000000004</v>
      </c>
      <c r="N470" s="15"/>
      <c r="O470" s="44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54"/>
      <c r="AA470" s="1" t="str">
        <f>VLOOKUP(A470,'[1]FritsJurgens 2026.01 Standard'!$A:$B,2,0)</f>
        <v>ST.M+.40.AA G.R.SS</v>
      </c>
    </row>
    <row r="471" spans="1:27" x14ac:dyDescent="0.25">
      <c r="A471" s="57">
        <v>8719325750713</v>
      </c>
      <c r="B471" s="15" t="s">
        <v>612</v>
      </c>
      <c r="C471" s="16" t="s">
        <v>981</v>
      </c>
      <c r="D471" s="28">
        <v>1113.4000000000001</v>
      </c>
      <c r="E471" s="30">
        <f>D471*0.85</f>
        <v>946.3900000000001</v>
      </c>
      <c r="F471" s="30">
        <f>D471*0.8</f>
        <v>890.72000000000014</v>
      </c>
      <c r="G471" s="17" t="s">
        <v>395</v>
      </c>
      <c r="H471" s="18">
        <v>6.0359999999999996</v>
      </c>
      <c r="I471" s="19">
        <v>13.4</v>
      </c>
      <c r="J471" s="20">
        <v>21.8</v>
      </c>
      <c r="K471" s="20">
        <v>35</v>
      </c>
      <c r="L471" s="15" t="s">
        <v>508</v>
      </c>
      <c r="M471" s="21">
        <v>4.0069999999999997</v>
      </c>
      <c r="N471" s="15"/>
      <c r="O471" s="44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54"/>
      <c r="AA471" s="1" t="str">
        <f>VLOOKUP(A471,'[1]FritsJurgens 2026.01 Standard'!$A:$B,2,0)</f>
        <v>ST.M+.40.AA G.S.BK</v>
      </c>
    </row>
    <row r="472" spans="1:27" x14ac:dyDescent="0.25">
      <c r="A472" s="57">
        <v>8719325751116</v>
      </c>
      <c r="B472" s="15" t="s">
        <v>613</v>
      </c>
      <c r="C472" s="16" t="s">
        <v>982</v>
      </c>
      <c r="D472" s="28">
        <v>1093.7</v>
      </c>
      <c r="E472" s="30">
        <f>D472*0.85</f>
        <v>929.64499999999998</v>
      </c>
      <c r="F472" s="30">
        <f>D472*0.8</f>
        <v>874.96</v>
      </c>
      <c r="G472" s="17" t="s">
        <v>395</v>
      </c>
      <c r="H472" s="18">
        <v>6.0359999999999996</v>
      </c>
      <c r="I472" s="19">
        <v>13.4</v>
      </c>
      <c r="J472" s="20">
        <v>21.8</v>
      </c>
      <c r="K472" s="20">
        <v>35</v>
      </c>
      <c r="L472" s="15" t="s">
        <v>508</v>
      </c>
      <c r="M472" s="21">
        <v>4.0069999999999997</v>
      </c>
      <c r="N472" s="15"/>
      <c r="O472" s="44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54"/>
      <c r="AA472" s="1" t="str">
        <f>VLOOKUP(A472,'[1]FritsJurgens 2026.01 Standard'!$A:$B,2,0)</f>
        <v>ST.M+.40.AA G.S.SS BK</v>
      </c>
    </row>
    <row r="473" spans="1:27" x14ac:dyDescent="0.25">
      <c r="A473" s="57">
        <v>8719325751093</v>
      </c>
      <c r="B473" s="15" t="s">
        <v>614</v>
      </c>
      <c r="C473" s="16" t="s">
        <v>983</v>
      </c>
      <c r="D473" s="28">
        <v>1102.4000000000001</v>
      </c>
      <c r="E473" s="30">
        <f>D473*0.85</f>
        <v>937.04000000000008</v>
      </c>
      <c r="F473" s="30">
        <f>D473*0.8</f>
        <v>881.92000000000007</v>
      </c>
      <c r="G473" s="17" t="s">
        <v>395</v>
      </c>
      <c r="H473" s="18">
        <v>6.0359999999999996</v>
      </c>
      <c r="I473" s="19">
        <v>13.4</v>
      </c>
      <c r="J473" s="20">
        <v>21.8</v>
      </c>
      <c r="K473" s="20">
        <v>35</v>
      </c>
      <c r="L473" s="15" t="s">
        <v>508</v>
      </c>
      <c r="M473" s="21">
        <v>4.0069999999999997</v>
      </c>
      <c r="N473" s="15"/>
      <c r="O473" s="44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54"/>
      <c r="AA473" s="1" t="str">
        <f>VLOOKUP(A473,'[1]FritsJurgens 2026.01 Standard'!$A:$B,2,0)</f>
        <v>ST.M+.40.AA G.S.BK SS</v>
      </c>
    </row>
    <row r="474" spans="1:27" x14ac:dyDescent="0.25">
      <c r="A474" s="57">
        <v>8719325751109</v>
      </c>
      <c r="B474" s="15" t="s">
        <v>615</v>
      </c>
      <c r="C474" s="16" t="s">
        <v>984</v>
      </c>
      <c r="D474" s="28">
        <v>1082.7</v>
      </c>
      <c r="E474" s="30">
        <f>D474*0.85</f>
        <v>920.29499999999996</v>
      </c>
      <c r="F474" s="30">
        <f>D474*0.8</f>
        <v>866.16000000000008</v>
      </c>
      <c r="G474" s="17" t="s">
        <v>395</v>
      </c>
      <c r="H474" s="18">
        <v>6.0359999999999996</v>
      </c>
      <c r="I474" s="19">
        <v>13.4</v>
      </c>
      <c r="J474" s="20">
        <v>21.8</v>
      </c>
      <c r="K474" s="20">
        <v>35</v>
      </c>
      <c r="L474" s="15" t="s">
        <v>508</v>
      </c>
      <c r="M474" s="21">
        <v>4.0069999999999997</v>
      </c>
      <c r="N474" s="15"/>
      <c r="O474" s="44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54"/>
      <c r="AA474" s="1" t="str">
        <f>VLOOKUP(A474,'[1]FritsJurgens 2026.01 Standard'!$A:$B,2,0)</f>
        <v>ST.M+.40.AA G.S.SS</v>
      </c>
    </row>
    <row r="475" spans="1:27" x14ac:dyDescent="0.25">
      <c r="A475" s="57">
        <v>8719325751277</v>
      </c>
      <c r="B475" s="15" t="s">
        <v>616</v>
      </c>
      <c r="C475" s="16" t="s">
        <v>1178</v>
      </c>
      <c r="D475" s="28">
        <v>1030.7</v>
      </c>
      <c r="E475" s="30">
        <f>D475*0.85</f>
        <v>876.09500000000003</v>
      </c>
      <c r="F475" s="30">
        <f>D475*0.8</f>
        <v>824.56000000000006</v>
      </c>
      <c r="G475" s="17" t="s">
        <v>395</v>
      </c>
      <c r="H475" s="18">
        <v>6.1029999999999998</v>
      </c>
      <c r="I475" s="19">
        <v>13.4</v>
      </c>
      <c r="J475" s="20">
        <v>21.8</v>
      </c>
      <c r="K475" s="20">
        <v>35</v>
      </c>
      <c r="L475" s="15" t="s">
        <v>508</v>
      </c>
      <c r="M475" s="21">
        <v>4.08</v>
      </c>
      <c r="N475" s="15"/>
      <c r="O475" s="44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54"/>
      <c r="AA475" s="1" t="str">
        <f>VLOOKUP(A475,'[1]FritsJurgens 2026.01 Standard'!$A:$B,2,0)</f>
        <v>ST.M+.40.AA.R.SS</v>
      </c>
    </row>
    <row r="476" spans="1:27" x14ac:dyDescent="0.25">
      <c r="A476" s="57">
        <v>8719325750430</v>
      </c>
      <c r="B476" s="15" t="s">
        <v>617</v>
      </c>
      <c r="C476" s="16" t="s">
        <v>1179</v>
      </c>
      <c r="D476" s="28">
        <v>1093.7</v>
      </c>
      <c r="E476" s="30">
        <f>D476*0.85</f>
        <v>929.64499999999998</v>
      </c>
      <c r="F476" s="30">
        <f>D476*0.8</f>
        <v>874.96</v>
      </c>
      <c r="G476" s="17" t="s">
        <v>395</v>
      </c>
      <c r="H476" s="18">
        <v>5.9989999999999997</v>
      </c>
      <c r="I476" s="19">
        <v>13.4</v>
      </c>
      <c r="J476" s="20">
        <v>21.8</v>
      </c>
      <c r="K476" s="20">
        <v>35</v>
      </c>
      <c r="L476" s="15" t="s">
        <v>508</v>
      </c>
      <c r="M476" s="21">
        <v>3.9860000000000002</v>
      </c>
      <c r="N476" s="15"/>
      <c r="O476" s="44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54"/>
      <c r="AA476" s="1" t="str">
        <f>VLOOKUP(A476,'[1]FritsJurgens 2026.01 Standard'!$A:$B,2,0)</f>
        <v>ST.M+.40.AA G.FR.SS BK</v>
      </c>
    </row>
    <row r="477" spans="1:27" x14ac:dyDescent="0.25">
      <c r="A477" s="57">
        <v>8719325750423</v>
      </c>
      <c r="B477" s="15" t="s">
        <v>618</v>
      </c>
      <c r="C477" s="16" t="s">
        <v>1180</v>
      </c>
      <c r="D477" s="28">
        <v>1082.7</v>
      </c>
      <c r="E477" s="30">
        <f>D477*0.85</f>
        <v>920.29499999999996</v>
      </c>
      <c r="F477" s="30">
        <f>D477*0.8</f>
        <v>866.16000000000008</v>
      </c>
      <c r="G477" s="17" t="s">
        <v>395</v>
      </c>
      <c r="H477" s="18">
        <v>5.9989999999999997</v>
      </c>
      <c r="I477" s="19">
        <v>13.4</v>
      </c>
      <c r="J477" s="20">
        <v>21.8</v>
      </c>
      <c r="K477" s="20">
        <v>35</v>
      </c>
      <c r="L477" s="15" t="s">
        <v>508</v>
      </c>
      <c r="M477" s="21">
        <v>3.9860000000000002</v>
      </c>
      <c r="N477" s="15"/>
      <c r="O477" s="44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54"/>
      <c r="AA477" s="1" t="str">
        <f>VLOOKUP(A477,'[1]FritsJurgens 2026.01 Standard'!$A:$B,2,0)</f>
        <v>ST.M+.40.AA G.FR.SS</v>
      </c>
    </row>
    <row r="478" spans="1:27" x14ac:dyDescent="0.25">
      <c r="A478" s="57">
        <v>8719325750669</v>
      </c>
      <c r="B478" s="15" t="s">
        <v>619</v>
      </c>
      <c r="C478" s="16" t="s">
        <v>818</v>
      </c>
      <c r="D478" s="28">
        <v>1093.7</v>
      </c>
      <c r="E478" s="30">
        <f>D478*0.85</f>
        <v>929.64499999999998</v>
      </c>
      <c r="F478" s="30">
        <f>D478*0.8</f>
        <v>874.96</v>
      </c>
      <c r="G478" s="17" t="s">
        <v>395</v>
      </c>
      <c r="H478" s="18">
        <v>6.0019999999999998</v>
      </c>
      <c r="I478" s="19">
        <v>13.4</v>
      </c>
      <c r="J478" s="20">
        <v>21.8</v>
      </c>
      <c r="K478" s="20">
        <v>35</v>
      </c>
      <c r="L478" s="15" t="s">
        <v>508</v>
      </c>
      <c r="M478" s="21">
        <v>3.9889999999999999</v>
      </c>
      <c r="N478" s="15"/>
      <c r="O478" s="44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54"/>
      <c r="AA478" s="1" t="str">
        <f>VLOOKUP(A478,'[1]FritsJurgens 2026.01 Standard'!$A:$B,2,0)</f>
        <v>ST.M+.40.AA G.FS.SS BK</v>
      </c>
    </row>
    <row r="479" spans="1:27" x14ac:dyDescent="0.25">
      <c r="A479" s="57">
        <v>8719325750652</v>
      </c>
      <c r="B479" s="15" t="s">
        <v>620</v>
      </c>
      <c r="C479" s="16" t="s">
        <v>819</v>
      </c>
      <c r="D479" s="28">
        <v>1082.7</v>
      </c>
      <c r="E479" s="30">
        <f>D479*0.85</f>
        <v>920.29499999999996</v>
      </c>
      <c r="F479" s="30">
        <f>D479*0.8</f>
        <v>866.16000000000008</v>
      </c>
      <c r="G479" s="17" t="s">
        <v>395</v>
      </c>
      <c r="H479" s="18">
        <v>6.0019999999999998</v>
      </c>
      <c r="I479" s="19">
        <v>13.4</v>
      </c>
      <c r="J479" s="20">
        <v>21.8</v>
      </c>
      <c r="K479" s="20">
        <v>35</v>
      </c>
      <c r="L479" s="15" t="s">
        <v>508</v>
      </c>
      <c r="M479" s="21">
        <v>3.9889999999999999</v>
      </c>
      <c r="N479" s="15"/>
      <c r="O479" s="44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54"/>
      <c r="AA479" s="1" t="str">
        <f>VLOOKUP(A479,'[1]FritsJurgens 2026.01 Standard'!$A:$B,2,0)</f>
        <v>ST.M+.40.AA G.FS.SS</v>
      </c>
    </row>
    <row r="480" spans="1:27" x14ac:dyDescent="0.25">
      <c r="A480" s="57">
        <v>8720681615615</v>
      </c>
      <c r="B480" s="15" t="s">
        <v>484</v>
      </c>
      <c r="C480" s="16" t="s">
        <v>1181</v>
      </c>
      <c r="D480" s="42">
        <v>1162.7</v>
      </c>
      <c r="E480" s="30">
        <f>D480*0.85</f>
        <v>988.29499999999996</v>
      </c>
      <c r="F480" s="30">
        <f>D480*0.8</f>
        <v>930.16000000000008</v>
      </c>
      <c r="G480" s="17" t="s">
        <v>395</v>
      </c>
      <c r="H480" s="18">
        <v>6.141</v>
      </c>
      <c r="I480" s="19">
        <v>13.4</v>
      </c>
      <c r="J480" s="19">
        <v>21.8</v>
      </c>
      <c r="K480" s="20">
        <v>35</v>
      </c>
      <c r="L480" s="15" t="s">
        <v>508</v>
      </c>
      <c r="M480" s="21">
        <v>4.077</v>
      </c>
      <c r="N480" s="15"/>
      <c r="O480" s="44"/>
      <c r="P480" s="17"/>
      <c r="Q480" s="17" t="s">
        <v>63</v>
      </c>
      <c r="R480" s="17" t="s">
        <v>9</v>
      </c>
      <c r="S480" s="17" t="s">
        <v>41</v>
      </c>
      <c r="T480" s="17" t="s">
        <v>91</v>
      </c>
      <c r="U480" s="17" t="s">
        <v>55</v>
      </c>
      <c r="V480" s="17" t="s">
        <v>51</v>
      </c>
      <c r="W480" s="17" t="s">
        <v>65</v>
      </c>
      <c r="X480" s="17" t="s">
        <v>66</v>
      </c>
      <c r="Y480" s="17" t="s">
        <v>92</v>
      </c>
      <c r="AA480" s="1" t="str">
        <f>VLOOKUP(A480,'[1]FritsJurgens 2026.01 Standard'!$A:$B,2,0)</f>
        <v>ST.M+.40.A G.R.BK</v>
      </c>
    </row>
    <row r="481" spans="1:27" x14ac:dyDescent="0.25">
      <c r="A481" s="57">
        <v>8720681615660</v>
      </c>
      <c r="B481" s="15" t="s">
        <v>485</v>
      </c>
      <c r="C481" s="16" t="s">
        <v>1182</v>
      </c>
      <c r="D481" s="42">
        <v>1141.9000000000001</v>
      </c>
      <c r="E481" s="30">
        <f>D481*0.85</f>
        <v>970.61500000000001</v>
      </c>
      <c r="F481" s="30">
        <f>D481*0.8</f>
        <v>913.5200000000001</v>
      </c>
      <c r="G481" s="17" t="s">
        <v>395</v>
      </c>
      <c r="H481" s="18">
        <v>6.1440000000000001</v>
      </c>
      <c r="I481" s="19">
        <v>13.4</v>
      </c>
      <c r="J481" s="19">
        <v>21.8</v>
      </c>
      <c r="K481" s="20">
        <v>35</v>
      </c>
      <c r="L481" s="15" t="s">
        <v>508</v>
      </c>
      <c r="M481" s="21">
        <v>4.08</v>
      </c>
      <c r="N481" s="15"/>
      <c r="O481" s="44"/>
      <c r="P481" s="17"/>
      <c r="Q481" s="17" t="s">
        <v>63</v>
      </c>
      <c r="R481" s="17" t="s">
        <v>9</v>
      </c>
      <c r="S481" s="17" t="s">
        <v>41</v>
      </c>
      <c r="T481" s="17" t="s">
        <v>91</v>
      </c>
      <c r="U481" s="17" t="s">
        <v>56</v>
      </c>
      <c r="V481" s="17" t="s">
        <v>52</v>
      </c>
      <c r="W481" s="17" t="s">
        <v>65</v>
      </c>
      <c r="X481" s="17" t="s">
        <v>66</v>
      </c>
      <c r="Y481" s="17" t="s">
        <v>92</v>
      </c>
      <c r="AA481" s="1" t="str">
        <f>VLOOKUP(A481,'[1]FritsJurgens 2026.01 Standard'!$A:$B,2,0)</f>
        <v>ST.M+.40.A G.R.SS BK</v>
      </c>
    </row>
    <row r="482" spans="1:27" x14ac:dyDescent="0.25">
      <c r="A482" s="57">
        <v>8720681615639</v>
      </c>
      <c r="B482" s="15" t="s">
        <v>486</v>
      </c>
      <c r="C482" s="16" t="s">
        <v>1183</v>
      </c>
      <c r="D482" s="42">
        <v>1151.7</v>
      </c>
      <c r="E482" s="30">
        <f>D482*0.85</f>
        <v>978.94500000000005</v>
      </c>
      <c r="F482" s="30">
        <f>D482*0.8</f>
        <v>921.36000000000013</v>
      </c>
      <c r="G482" s="17" t="s">
        <v>395</v>
      </c>
      <c r="H482" s="18">
        <v>6.141</v>
      </c>
      <c r="I482" s="19">
        <v>13.4</v>
      </c>
      <c r="J482" s="19">
        <v>21.8</v>
      </c>
      <c r="K482" s="20">
        <v>35</v>
      </c>
      <c r="L482" s="15" t="s">
        <v>508</v>
      </c>
      <c r="M482" s="21">
        <v>4.077</v>
      </c>
      <c r="N482" s="15"/>
      <c r="O482" s="44"/>
      <c r="P482" s="17"/>
      <c r="Q482" s="17" t="s">
        <v>63</v>
      </c>
      <c r="R482" s="17" t="s">
        <v>10</v>
      </c>
      <c r="S482" s="17" t="s">
        <v>42</v>
      </c>
      <c r="T482" s="17" t="s">
        <v>91</v>
      </c>
      <c r="U482" s="17" t="s">
        <v>55</v>
      </c>
      <c r="V482" s="17" t="s">
        <v>51</v>
      </c>
      <c r="W482" s="17" t="s">
        <v>65</v>
      </c>
      <c r="X482" s="17" t="s">
        <v>66</v>
      </c>
      <c r="Y482" s="17" t="s">
        <v>92</v>
      </c>
      <c r="AA482" s="1" t="str">
        <f>VLOOKUP(A482,'[1]FritsJurgens 2026.01 Standard'!$A:$B,2,0)</f>
        <v>ST.M+.40.A G.R.BK SS</v>
      </c>
    </row>
    <row r="483" spans="1:27" x14ac:dyDescent="0.25">
      <c r="A483" s="57">
        <v>8720681615646</v>
      </c>
      <c r="B483" s="15" t="s">
        <v>487</v>
      </c>
      <c r="C483" s="16" t="s">
        <v>1184</v>
      </c>
      <c r="D483" s="42">
        <v>1130.9000000000001</v>
      </c>
      <c r="E483" s="30">
        <f>D483*0.85</f>
        <v>961.2650000000001</v>
      </c>
      <c r="F483" s="30">
        <f>D483*0.8</f>
        <v>904.72000000000014</v>
      </c>
      <c r="G483" s="17" t="s">
        <v>395</v>
      </c>
      <c r="H483" s="18">
        <v>6.1440000000000001</v>
      </c>
      <c r="I483" s="19">
        <v>13.4</v>
      </c>
      <c r="J483" s="19">
        <v>21.8</v>
      </c>
      <c r="K483" s="20">
        <v>35</v>
      </c>
      <c r="L483" s="15" t="s">
        <v>508</v>
      </c>
      <c r="M483" s="21">
        <v>4.08</v>
      </c>
      <c r="N483" s="15"/>
      <c r="O483" s="44"/>
      <c r="P483" s="17"/>
      <c r="Q483" s="17" t="s">
        <v>63</v>
      </c>
      <c r="R483" s="17" t="s">
        <v>10</v>
      </c>
      <c r="S483" s="17" t="s">
        <v>42</v>
      </c>
      <c r="T483" s="17" t="s">
        <v>91</v>
      </c>
      <c r="U483" s="17" t="s">
        <v>56</v>
      </c>
      <c r="V483" s="17" t="s">
        <v>52</v>
      </c>
      <c r="W483" s="17" t="s">
        <v>65</v>
      </c>
      <c r="X483" s="17" t="s">
        <v>66</v>
      </c>
      <c r="Y483" s="17" t="s">
        <v>92</v>
      </c>
      <c r="AA483" s="1" t="str">
        <f>VLOOKUP(A483,'[1]FritsJurgens 2026.01 Standard'!$A:$B,2,0)</f>
        <v>ST.M+.40.A G.R.SS</v>
      </c>
    </row>
    <row r="484" spans="1:27" x14ac:dyDescent="0.25">
      <c r="A484" s="57">
        <v>8720681615684</v>
      </c>
      <c r="B484" s="15" t="s">
        <v>488</v>
      </c>
      <c r="C484" s="16" t="s">
        <v>985</v>
      </c>
      <c r="D484" s="42">
        <v>1149.0999999999999</v>
      </c>
      <c r="E484" s="30">
        <f>D484*0.85</f>
        <v>976.7349999999999</v>
      </c>
      <c r="F484" s="30">
        <f>D484*0.8</f>
        <v>919.28</v>
      </c>
      <c r="G484" s="17" t="s">
        <v>395</v>
      </c>
      <c r="H484" s="18">
        <v>6.0759999999999996</v>
      </c>
      <c r="I484" s="19">
        <v>13.4</v>
      </c>
      <c r="J484" s="19">
        <v>21.8</v>
      </c>
      <c r="K484" s="20">
        <v>35</v>
      </c>
      <c r="L484" s="15" t="s">
        <v>508</v>
      </c>
      <c r="M484" s="21">
        <v>4.0060000000000002</v>
      </c>
      <c r="N484" s="15"/>
      <c r="O484" s="44"/>
      <c r="P484" s="17"/>
      <c r="Q484" s="17" t="s">
        <v>63</v>
      </c>
      <c r="R484" s="17" t="s">
        <v>9</v>
      </c>
      <c r="S484" s="17" t="s">
        <v>41</v>
      </c>
      <c r="T484" s="17" t="s">
        <v>91</v>
      </c>
      <c r="U484" s="17" t="s">
        <v>57</v>
      </c>
      <c r="V484" s="17" t="s">
        <v>51</v>
      </c>
      <c r="W484" s="17" t="s">
        <v>65</v>
      </c>
      <c r="X484" s="17" t="s">
        <v>66</v>
      </c>
      <c r="Y484" s="17" t="s">
        <v>92</v>
      </c>
      <c r="AA484" s="1" t="str">
        <f>VLOOKUP(A484,'[1]FritsJurgens 2026.01 Standard'!$A:$B,2,0)</f>
        <v>ST.M+.40.A G.S.BK</v>
      </c>
    </row>
    <row r="485" spans="1:27" x14ac:dyDescent="0.25">
      <c r="A485" s="57">
        <v>8720681615738</v>
      </c>
      <c r="B485" s="15" t="s">
        <v>489</v>
      </c>
      <c r="C485" s="16" t="s">
        <v>986</v>
      </c>
      <c r="D485" s="42">
        <v>1129.4000000000001</v>
      </c>
      <c r="E485" s="30">
        <f>D485*0.85</f>
        <v>959.99</v>
      </c>
      <c r="F485" s="30">
        <f>D485*0.8</f>
        <v>903.5200000000001</v>
      </c>
      <c r="G485" s="17" t="s">
        <v>395</v>
      </c>
      <c r="H485" s="18">
        <v>6.0759999999999996</v>
      </c>
      <c r="I485" s="19">
        <v>13.4</v>
      </c>
      <c r="J485" s="19">
        <v>21.8</v>
      </c>
      <c r="K485" s="20">
        <v>35</v>
      </c>
      <c r="L485" s="15" t="s">
        <v>508</v>
      </c>
      <c r="M485" s="21">
        <v>4.0060000000000002</v>
      </c>
      <c r="N485" s="15"/>
      <c r="O485" s="44"/>
      <c r="P485" s="17"/>
      <c r="Q485" s="17" t="s">
        <v>63</v>
      </c>
      <c r="R485" s="17" t="s">
        <v>9</v>
      </c>
      <c r="S485" s="17" t="s">
        <v>41</v>
      </c>
      <c r="T485" s="17" t="s">
        <v>91</v>
      </c>
      <c r="U485" s="17" t="s">
        <v>58</v>
      </c>
      <c r="V485" s="17" t="s">
        <v>52</v>
      </c>
      <c r="W485" s="17" t="s">
        <v>65</v>
      </c>
      <c r="X485" s="17" t="s">
        <v>66</v>
      </c>
      <c r="Y485" s="17" t="s">
        <v>92</v>
      </c>
      <c r="AA485" s="1" t="str">
        <f>VLOOKUP(A485,'[1]FritsJurgens 2026.01 Standard'!$A:$B,2,0)</f>
        <v>ST.M+.40.A G.S.SS BK</v>
      </c>
    </row>
    <row r="486" spans="1:27" x14ac:dyDescent="0.25">
      <c r="A486" s="57">
        <v>8720681615691</v>
      </c>
      <c r="B486" s="15" t="s">
        <v>490</v>
      </c>
      <c r="C486" s="16" t="s">
        <v>987</v>
      </c>
      <c r="D486" s="42">
        <v>1138.0999999999999</v>
      </c>
      <c r="E486" s="30">
        <f>D486*0.85</f>
        <v>967.38499999999988</v>
      </c>
      <c r="F486" s="30">
        <f>D486*0.8</f>
        <v>910.48</v>
      </c>
      <c r="G486" s="17" t="s">
        <v>395</v>
      </c>
      <c r="H486" s="18">
        <v>6.0759999999999996</v>
      </c>
      <c r="I486" s="19">
        <v>13.4</v>
      </c>
      <c r="J486" s="19">
        <v>21.8</v>
      </c>
      <c r="K486" s="20">
        <v>35</v>
      </c>
      <c r="L486" s="15" t="s">
        <v>508</v>
      </c>
      <c r="M486" s="21">
        <v>4.0060000000000002</v>
      </c>
      <c r="N486" s="15"/>
      <c r="O486" s="44"/>
      <c r="P486" s="17"/>
      <c r="Q486" s="17" t="s">
        <v>63</v>
      </c>
      <c r="R486" s="17" t="s">
        <v>10</v>
      </c>
      <c r="S486" s="17" t="s">
        <v>42</v>
      </c>
      <c r="T486" s="17" t="s">
        <v>91</v>
      </c>
      <c r="U486" s="17" t="s">
        <v>57</v>
      </c>
      <c r="V486" s="17" t="s">
        <v>51</v>
      </c>
      <c r="W486" s="17" t="s">
        <v>65</v>
      </c>
      <c r="X486" s="17" t="s">
        <v>66</v>
      </c>
      <c r="Y486" s="17" t="s">
        <v>92</v>
      </c>
      <c r="AA486" s="1" t="str">
        <f>VLOOKUP(A486,'[1]FritsJurgens 2026.01 Standard'!$A:$B,2,0)</f>
        <v>ST.M+.40.A G.S.BK SS</v>
      </c>
    </row>
    <row r="487" spans="1:27" x14ac:dyDescent="0.25">
      <c r="A487" s="57">
        <v>8720681615707</v>
      </c>
      <c r="B487" s="15" t="s">
        <v>491</v>
      </c>
      <c r="C487" s="16" t="s">
        <v>988</v>
      </c>
      <c r="D487" s="42">
        <v>1118.4000000000001</v>
      </c>
      <c r="E487" s="30">
        <f>D487*0.85</f>
        <v>950.6400000000001</v>
      </c>
      <c r="F487" s="30">
        <f>D487*0.8</f>
        <v>894.72000000000014</v>
      </c>
      <c r="G487" s="17" t="s">
        <v>395</v>
      </c>
      <c r="H487" s="18">
        <v>6.0759999999999996</v>
      </c>
      <c r="I487" s="19">
        <v>13.4</v>
      </c>
      <c r="J487" s="19">
        <v>21.8</v>
      </c>
      <c r="K487" s="20">
        <v>35</v>
      </c>
      <c r="L487" s="15" t="s">
        <v>508</v>
      </c>
      <c r="M487" s="21">
        <v>4.0060000000000002</v>
      </c>
      <c r="N487" s="15"/>
      <c r="O487" s="44"/>
      <c r="P487" s="17"/>
      <c r="Q487" s="17" t="s">
        <v>63</v>
      </c>
      <c r="R487" s="17" t="s">
        <v>10</v>
      </c>
      <c r="S487" s="17" t="s">
        <v>42</v>
      </c>
      <c r="T487" s="17" t="s">
        <v>91</v>
      </c>
      <c r="U487" s="17" t="s">
        <v>58</v>
      </c>
      <c r="V487" s="17" t="s">
        <v>52</v>
      </c>
      <c r="W487" s="17" t="s">
        <v>65</v>
      </c>
      <c r="X487" s="17" t="s">
        <v>66</v>
      </c>
      <c r="Y487" s="17" t="s">
        <v>92</v>
      </c>
      <c r="AA487" s="1" t="str">
        <f>VLOOKUP(A487,'[1]FritsJurgens 2026.01 Standard'!$A:$B,2,0)</f>
        <v>ST.M+.40.A G.S.SS</v>
      </c>
    </row>
    <row r="488" spans="1:27" x14ac:dyDescent="0.25">
      <c r="A488" s="57">
        <v>8720681615585</v>
      </c>
      <c r="B488" s="15" t="s">
        <v>492</v>
      </c>
      <c r="C488" s="16" t="s">
        <v>1185</v>
      </c>
      <c r="D488" s="42">
        <v>1129.4000000000001</v>
      </c>
      <c r="E488" s="30">
        <f>D488*0.85</f>
        <v>959.99</v>
      </c>
      <c r="F488" s="30">
        <f>D488*0.8</f>
        <v>903.5200000000001</v>
      </c>
      <c r="G488" s="17" t="s">
        <v>395</v>
      </c>
      <c r="H488" s="18">
        <v>6.0490000000000004</v>
      </c>
      <c r="I488" s="19">
        <v>13.4</v>
      </c>
      <c r="J488" s="19">
        <v>21.8</v>
      </c>
      <c r="K488" s="20">
        <v>35</v>
      </c>
      <c r="L488" s="15" t="s">
        <v>508</v>
      </c>
      <c r="M488" s="21">
        <v>3.9849999999999999</v>
      </c>
      <c r="N488" s="15"/>
      <c r="O488" s="44"/>
      <c r="P488" s="17"/>
      <c r="Q488" s="17" t="s">
        <v>63</v>
      </c>
      <c r="R488" s="17" t="s">
        <v>9</v>
      </c>
      <c r="S488" s="17" t="s">
        <v>41</v>
      </c>
      <c r="T488" s="17" t="s">
        <v>91</v>
      </c>
      <c r="U488" s="17" t="s">
        <v>60</v>
      </c>
      <c r="V488" s="17" t="s">
        <v>52</v>
      </c>
      <c r="W488" s="17" t="s">
        <v>65</v>
      </c>
      <c r="X488" s="17" t="s">
        <v>66</v>
      </c>
      <c r="Y488" s="17" t="s">
        <v>92</v>
      </c>
      <c r="AA488" s="1" t="str">
        <f>VLOOKUP(A488,'[1]FritsJurgens 2026.01 Standard'!$A:$B,2,0)</f>
        <v>ST.M+.40.A G.FR.SS BK</v>
      </c>
    </row>
    <row r="489" spans="1:27" x14ac:dyDescent="0.25">
      <c r="A489" s="57">
        <v>8720681615578</v>
      </c>
      <c r="B489" s="15" t="s">
        <v>493</v>
      </c>
      <c r="C489" s="16" t="s">
        <v>1186</v>
      </c>
      <c r="D489" s="42">
        <v>1118.4000000000001</v>
      </c>
      <c r="E489" s="30">
        <f>D489*0.85</f>
        <v>950.6400000000001</v>
      </c>
      <c r="F489" s="30">
        <f>D489*0.8</f>
        <v>894.72000000000014</v>
      </c>
      <c r="G489" s="17" t="s">
        <v>395</v>
      </c>
      <c r="H489" s="18">
        <v>6.0490000000000004</v>
      </c>
      <c r="I489" s="19">
        <v>13.4</v>
      </c>
      <c r="J489" s="19">
        <v>21.8</v>
      </c>
      <c r="K489" s="20">
        <v>35</v>
      </c>
      <c r="L489" s="15" t="s">
        <v>508</v>
      </c>
      <c r="M489" s="21">
        <v>3.9849999999999999</v>
      </c>
      <c r="N489" s="15"/>
      <c r="O489" s="44"/>
      <c r="P489" s="17"/>
      <c r="Q489" s="17" t="s">
        <v>63</v>
      </c>
      <c r="R489" s="17" t="s">
        <v>10</v>
      </c>
      <c r="S489" s="17" t="s">
        <v>42</v>
      </c>
      <c r="T489" s="17" t="s">
        <v>91</v>
      </c>
      <c r="U489" s="17" t="s">
        <v>60</v>
      </c>
      <c r="V489" s="17" t="s">
        <v>52</v>
      </c>
      <c r="W489" s="17" t="s">
        <v>65</v>
      </c>
      <c r="X489" s="17" t="s">
        <v>66</v>
      </c>
      <c r="Y489" s="17" t="s">
        <v>92</v>
      </c>
      <c r="AA489" s="1" t="str">
        <f>VLOOKUP(A489,'[1]FritsJurgens 2026.01 Standard'!$A:$B,2,0)</f>
        <v>ST.M+.40.A G.FR.SS</v>
      </c>
    </row>
    <row r="490" spans="1:27" x14ac:dyDescent="0.25">
      <c r="A490" s="57">
        <v>8720681615608</v>
      </c>
      <c r="B490" s="15" t="s">
        <v>494</v>
      </c>
      <c r="C490" s="16" t="s">
        <v>820</v>
      </c>
      <c r="D490" s="42">
        <v>1129.4000000000001</v>
      </c>
      <c r="E490" s="30">
        <f>D490*0.85</f>
        <v>959.99</v>
      </c>
      <c r="F490" s="30">
        <f>D490*0.8</f>
        <v>903.5200000000001</v>
      </c>
      <c r="G490" s="17" t="s">
        <v>395</v>
      </c>
      <c r="H490" s="18">
        <v>6.0519999999999996</v>
      </c>
      <c r="I490" s="19">
        <v>13.4</v>
      </c>
      <c r="J490" s="19">
        <v>21.8</v>
      </c>
      <c r="K490" s="20">
        <v>35</v>
      </c>
      <c r="L490" s="15" t="s">
        <v>508</v>
      </c>
      <c r="M490" s="21">
        <v>3.988</v>
      </c>
      <c r="N490" s="15"/>
      <c r="O490" s="44"/>
      <c r="P490" s="17"/>
      <c r="Q490" s="17" t="s">
        <v>63</v>
      </c>
      <c r="R490" s="17" t="s">
        <v>9</v>
      </c>
      <c r="S490" s="17" t="s">
        <v>41</v>
      </c>
      <c r="T490" s="17" t="s">
        <v>91</v>
      </c>
      <c r="U490" s="17" t="s">
        <v>61</v>
      </c>
      <c r="V490" s="17" t="s">
        <v>52</v>
      </c>
      <c r="W490" s="17" t="s">
        <v>65</v>
      </c>
      <c r="X490" s="17" t="s">
        <v>66</v>
      </c>
      <c r="Y490" s="17" t="s">
        <v>92</v>
      </c>
      <c r="AA490" s="1" t="str">
        <f>VLOOKUP(A490,'[1]FritsJurgens 2026.01 Standard'!$A:$B,2,0)</f>
        <v>ST.M+.40.A G.FS.SS BK</v>
      </c>
    </row>
    <row r="491" spans="1:27" x14ac:dyDescent="0.25">
      <c r="A491" s="57">
        <v>8720681615592</v>
      </c>
      <c r="B491" s="15" t="s">
        <v>495</v>
      </c>
      <c r="C491" s="16" t="s">
        <v>821</v>
      </c>
      <c r="D491" s="42">
        <v>1118.4000000000001</v>
      </c>
      <c r="E491" s="30">
        <f>D491*0.85</f>
        <v>950.6400000000001</v>
      </c>
      <c r="F491" s="30">
        <f>D491*0.8</f>
        <v>894.72000000000014</v>
      </c>
      <c r="G491" s="17" t="s">
        <v>395</v>
      </c>
      <c r="H491" s="18">
        <v>6.0519999999999996</v>
      </c>
      <c r="I491" s="19">
        <v>13.4</v>
      </c>
      <c r="J491" s="19">
        <v>21.8</v>
      </c>
      <c r="K491" s="20">
        <v>35</v>
      </c>
      <c r="L491" s="15" t="s">
        <v>508</v>
      </c>
      <c r="M491" s="21">
        <v>3.988</v>
      </c>
      <c r="N491" s="15"/>
      <c r="O491" s="44"/>
      <c r="P491" s="17"/>
      <c r="Q491" s="17" t="s">
        <v>63</v>
      </c>
      <c r="R491" s="17" t="s">
        <v>10</v>
      </c>
      <c r="S491" s="17" t="s">
        <v>42</v>
      </c>
      <c r="T491" s="17" t="s">
        <v>91</v>
      </c>
      <c r="U491" s="17" t="s">
        <v>61</v>
      </c>
      <c r="V491" s="17" t="s">
        <v>52</v>
      </c>
      <c r="W491" s="17" t="s">
        <v>65</v>
      </c>
      <c r="X491" s="17" t="s">
        <v>66</v>
      </c>
      <c r="Y491" s="17" t="s">
        <v>92</v>
      </c>
      <c r="AA491" s="1" t="str">
        <f>VLOOKUP(A491,'[1]FritsJurgens 2026.01 Standard'!$A:$B,2,0)</f>
        <v>ST.M+.40.A G.FS.SS</v>
      </c>
    </row>
    <row r="492" spans="1:27" x14ac:dyDescent="0.25">
      <c r="A492" s="57">
        <v>8719325751703</v>
      </c>
      <c r="B492" s="15" t="s">
        <v>621</v>
      </c>
      <c r="C492" s="16" t="s">
        <v>989</v>
      </c>
      <c r="D492" s="42">
        <v>1049.5</v>
      </c>
      <c r="E492" s="30">
        <f>D492*0.85</f>
        <v>892.07499999999993</v>
      </c>
      <c r="F492" s="30">
        <f>D492*0.8</f>
        <v>839.6</v>
      </c>
      <c r="G492" s="17" t="s">
        <v>395</v>
      </c>
      <c r="H492" s="18">
        <v>6.0359999999999996</v>
      </c>
      <c r="I492" s="19">
        <v>13.4</v>
      </c>
      <c r="J492" s="19">
        <v>21.8</v>
      </c>
      <c r="K492" s="20">
        <v>35</v>
      </c>
      <c r="L492" s="15" t="s">
        <v>508</v>
      </c>
      <c r="M492" s="21">
        <v>4.0069999999999997</v>
      </c>
      <c r="N492" s="15"/>
      <c r="O492" s="44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AA492" s="1" t="str">
        <f>VLOOKUP(A492,'[1]FritsJurgens 2026.01 Standard'!$A:$B,2,0)</f>
        <v>ST.M+.40.AA.S.BK</v>
      </c>
    </row>
    <row r="493" spans="1:27" x14ac:dyDescent="0.25">
      <c r="A493" s="57">
        <v>8719325751734</v>
      </c>
      <c r="B493" s="15" t="s">
        <v>622</v>
      </c>
      <c r="C493" s="16" t="s">
        <v>990</v>
      </c>
      <c r="D493" s="42">
        <v>1029.7</v>
      </c>
      <c r="E493" s="30">
        <f>D493*0.85</f>
        <v>875.245</v>
      </c>
      <c r="F493" s="30">
        <f>D493*0.8</f>
        <v>823.7600000000001</v>
      </c>
      <c r="G493" s="17" t="s">
        <v>395</v>
      </c>
      <c r="H493" s="18">
        <v>6.0350000000000001</v>
      </c>
      <c r="I493" s="19">
        <v>13.4</v>
      </c>
      <c r="J493" s="19">
        <v>21.8</v>
      </c>
      <c r="K493" s="20">
        <v>35</v>
      </c>
      <c r="L493" s="15" t="s">
        <v>508</v>
      </c>
      <c r="M493" s="21">
        <v>4.0060000000000002</v>
      </c>
      <c r="N493" s="15"/>
      <c r="O493" s="44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AA493" s="1" t="str">
        <f>VLOOKUP(A493,'[1]FritsJurgens 2026.01 Standard'!$A:$B,2,0)</f>
        <v>ST.M+.40.AA.S.SS BK</v>
      </c>
    </row>
    <row r="494" spans="1:27" x14ac:dyDescent="0.25">
      <c r="A494" s="57">
        <v>8719325751710</v>
      </c>
      <c r="B494" s="15" t="s">
        <v>623</v>
      </c>
      <c r="C494" s="16" t="s">
        <v>991</v>
      </c>
      <c r="D494" s="42">
        <v>1038</v>
      </c>
      <c r="E494" s="30">
        <f>D494*0.85</f>
        <v>882.3</v>
      </c>
      <c r="F494" s="30">
        <f>D494*0.8</f>
        <v>830.40000000000009</v>
      </c>
      <c r="G494" s="17" t="s">
        <v>395</v>
      </c>
      <c r="H494" s="18">
        <v>6.0359999999999996</v>
      </c>
      <c r="I494" s="19">
        <v>13.4</v>
      </c>
      <c r="J494" s="19">
        <v>21.8</v>
      </c>
      <c r="K494" s="20">
        <v>35</v>
      </c>
      <c r="L494" s="15" t="s">
        <v>508</v>
      </c>
      <c r="M494" s="21">
        <v>4.0069999999999997</v>
      </c>
      <c r="N494" s="15"/>
      <c r="O494" s="44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AA494" s="1" t="str">
        <f>VLOOKUP(A494,'[1]FritsJurgens 2026.01 Standard'!$A:$B,2,0)</f>
        <v>ST.M+.40.AA.S.BK SS</v>
      </c>
    </row>
    <row r="495" spans="1:27" x14ac:dyDescent="0.25">
      <c r="A495" s="57">
        <v>8720681615813</v>
      </c>
      <c r="B495" s="15" t="s">
        <v>496</v>
      </c>
      <c r="C495" s="16" t="s">
        <v>1187</v>
      </c>
      <c r="D495" s="42">
        <v>1187.7</v>
      </c>
      <c r="E495" s="30">
        <f>D495*0.85</f>
        <v>1009.545</v>
      </c>
      <c r="F495" s="30">
        <f>D495*0.8</f>
        <v>950.16000000000008</v>
      </c>
      <c r="G495" s="17" t="s">
        <v>395</v>
      </c>
      <c r="H495" s="18">
        <v>6.141</v>
      </c>
      <c r="I495" s="19">
        <v>13.4</v>
      </c>
      <c r="J495" s="19">
        <v>21.8</v>
      </c>
      <c r="K495" s="20">
        <v>35</v>
      </c>
      <c r="L495" s="15" t="s">
        <v>508</v>
      </c>
      <c r="M495" s="21">
        <v>4.077</v>
      </c>
      <c r="N495" s="15"/>
      <c r="O495" s="44"/>
      <c r="P495" s="17"/>
      <c r="Q495" s="17" t="s">
        <v>63</v>
      </c>
      <c r="R495" s="17" t="s">
        <v>11</v>
      </c>
      <c r="S495" s="17" t="s">
        <v>41</v>
      </c>
      <c r="T495" s="17" t="s">
        <v>91</v>
      </c>
      <c r="U495" s="17" t="s">
        <v>55</v>
      </c>
      <c r="V495" s="17" t="s">
        <v>51</v>
      </c>
      <c r="W495" s="17" t="s">
        <v>65</v>
      </c>
      <c r="X495" s="17" t="s">
        <v>66</v>
      </c>
      <c r="Y495" s="17" t="s">
        <v>92</v>
      </c>
      <c r="AA495" s="1" t="str">
        <f>VLOOKUP(A495,'[1]FritsJurgens 2026.01 Standard'!$A:$B,2,0)</f>
        <v>ST.M+.40.B G.R.BK</v>
      </c>
    </row>
    <row r="496" spans="1:27" x14ac:dyDescent="0.25">
      <c r="A496" s="57">
        <v>8720681615868</v>
      </c>
      <c r="B496" s="15" t="s">
        <v>497</v>
      </c>
      <c r="C496" s="16" t="s">
        <v>1188</v>
      </c>
      <c r="D496" s="42">
        <v>1166.9000000000001</v>
      </c>
      <c r="E496" s="30">
        <f>D496*0.85</f>
        <v>991.86500000000001</v>
      </c>
      <c r="F496" s="30">
        <f>D496*0.8</f>
        <v>933.5200000000001</v>
      </c>
      <c r="G496" s="17" t="s">
        <v>395</v>
      </c>
      <c r="H496" s="18">
        <v>6.1440000000000001</v>
      </c>
      <c r="I496" s="19">
        <v>13.4</v>
      </c>
      <c r="J496" s="19">
        <v>21.8</v>
      </c>
      <c r="K496" s="20">
        <v>35</v>
      </c>
      <c r="L496" s="15" t="s">
        <v>508</v>
      </c>
      <c r="M496" s="21">
        <v>4.08</v>
      </c>
      <c r="N496" s="15"/>
      <c r="O496" s="44"/>
      <c r="P496" s="17"/>
      <c r="Q496" s="17" t="s">
        <v>63</v>
      </c>
      <c r="R496" s="17" t="s">
        <v>11</v>
      </c>
      <c r="S496" s="17" t="s">
        <v>41</v>
      </c>
      <c r="T496" s="17" t="s">
        <v>91</v>
      </c>
      <c r="U496" s="17" t="s">
        <v>56</v>
      </c>
      <c r="V496" s="17" t="s">
        <v>52</v>
      </c>
      <c r="W496" s="17" t="s">
        <v>65</v>
      </c>
      <c r="X496" s="17" t="s">
        <v>66</v>
      </c>
      <c r="Y496" s="17" t="s">
        <v>92</v>
      </c>
      <c r="AA496" s="1" t="str">
        <f>VLOOKUP(A496,'[1]FritsJurgens 2026.01 Standard'!$A:$B,2,0)</f>
        <v>ST.M+.40.B G.R.SS BK</v>
      </c>
    </row>
    <row r="497" spans="1:27" x14ac:dyDescent="0.25">
      <c r="A497" s="57">
        <v>8720681615844</v>
      </c>
      <c r="B497" s="15" t="s">
        <v>498</v>
      </c>
      <c r="C497" s="16" t="s">
        <v>1189</v>
      </c>
      <c r="D497" s="42">
        <v>1176.7</v>
      </c>
      <c r="E497" s="30">
        <f>D497*0.85</f>
        <v>1000.1950000000001</v>
      </c>
      <c r="F497" s="30">
        <f>D497*0.8</f>
        <v>941.36000000000013</v>
      </c>
      <c r="G497" s="17" t="s">
        <v>395</v>
      </c>
      <c r="H497" s="18">
        <v>6.141</v>
      </c>
      <c r="I497" s="19">
        <v>13.4</v>
      </c>
      <c r="J497" s="19">
        <v>21.8</v>
      </c>
      <c r="K497" s="20">
        <v>35</v>
      </c>
      <c r="L497" s="15" t="s">
        <v>508</v>
      </c>
      <c r="M497" s="21">
        <v>4.077</v>
      </c>
      <c r="N497" s="15"/>
      <c r="O497" s="44"/>
      <c r="P497" s="17"/>
      <c r="Q497" s="17" t="s">
        <v>63</v>
      </c>
      <c r="R497" s="17" t="s">
        <v>12</v>
      </c>
      <c r="S497" s="17" t="s">
        <v>42</v>
      </c>
      <c r="T497" s="17" t="s">
        <v>91</v>
      </c>
      <c r="U497" s="17" t="s">
        <v>55</v>
      </c>
      <c r="V497" s="17" t="s">
        <v>51</v>
      </c>
      <c r="W497" s="17" t="s">
        <v>65</v>
      </c>
      <c r="X497" s="17" t="s">
        <v>66</v>
      </c>
      <c r="Y497" s="17" t="s">
        <v>92</v>
      </c>
      <c r="AA497" s="1" t="str">
        <f>VLOOKUP(A497,'[1]FritsJurgens 2026.01 Standard'!$A:$B,2,0)</f>
        <v>ST.M+.40.B G.R.BK SS</v>
      </c>
    </row>
    <row r="498" spans="1:27" x14ac:dyDescent="0.25">
      <c r="A498" s="57">
        <v>8720681615851</v>
      </c>
      <c r="B498" s="15" t="s">
        <v>499</v>
      </c>
      <c r="C498" s="16" t="s">
        <v>1190</v>
      </c>
      <c r="D498" s="42">
        <v>1155.9000000000001</v>
      </c>
      <c r="E498" s="30">
        <f>D498*0.85</f>
        <v>982.5150000000001</v>
      </c>
      <c r="F498" s="30">
        <f>D498*0.8</f>
        <v>924.72000000000014</v>
      </c>
      <c r="G498" s="17" t="s">
        <v>395</v>
      </c>
      <c r="H498" s="18">
        <v>6.1440000000000001</v>
      </c>
      <c r="I498" s="19">
        <v>13.4</v>
      </c>
      <c r="J498" s="19">
        <v>21.8</v>
      </c>
      <c r="K498" s="20">
        <v>35</v>
      </c>
      <c r="L498" s="15" t="s">
        <v>508</v>
      </c>
      <c r="M498" s="21">
        <v>4.08</v>
      </c>
      <c r="N498" s="15"/>
      <c r="O498" s="44"/>
      <c r="P498" s="17"/>
      <c r="Q498" s="17" t="s">
        <v>63</v>
      </c>
      <c r="R498" s="17" t="s">
        <v>12</v>
      </c>
      <c r="S498" s="17" t="s">
        <v>42</v>
      </c>
      <c r="T498" s="17" t="s">
        <v>91</v>
      </c>
      <c r="U498" s="17" t="s">
        <v>56</v>
      </c>
      <c r="V498" s="17" t="s">
        <v>52</v>
      </c>
      <c r="W498" s="17" t="s">
        <v>65</v>
      </c>
      <c r="X498" s="17" t="s">
        <v>66</v>
      </c>
      <c r="Y498" s="17" t="s">
        <v>92</v>
      </c>
      <c r="AA498" s="1" t="str">
        <f>VLOOKUP(A498,'[1]FritsJurgens 2026.01 Standard'!$A:$B,2,0)</f>
        <v>ST.M+.40.B G.R.SS</v>
      </c>
    </row>
    <row r="499" spans="1:27" x14ac:dyDescent="0.25">
      <c r="A499" s="57">
        <v>8720681615882</v>
      </c>
      <c r="B499" s="15" t="s">
        <v>500</v>
      </c>
      <c r="C499" s="16" t="s">
        <v>992</v>
      </c>
      <c r="D499" s="42">
        <v>1174.0999999999999</v>
      </c>
      <c r="E499" s="30">
        <f>D499*0.85</f>
        <v>997.9849999999999</v>
      </c>
      <c r="F499" s="30">
        <f>D499*0.8</f>
        <v>939.28</v>
      </c>
      <c r="G499" s="17" t="s">
        <v>395</v>
      </c>
      <c r="H499" s="18">
        <v>6.0759999999999996</v>
      </c>
      <c r="I499" s="19">
        <v>13.4</v>
      </c>
      <c r="J499" s="19">
        <v>21.8</v>
      </c>
      <c r="K499" s="20">
        <v>35</v>
      </c>
      <c r="L499" s="15" t="s">
        <v>508</v>
      </c>
      <c r="M499" s="21">
        <v>4.0060000000000002</v>
      </c>
      <c r="N499" s="15"/>
      <c r="O499" s="44"/>
      <c r="P499" s="17"/>
      <c r="Q499" s="17" t="s">
        <v>63</v>
      </c>
      <c r="R499" s="17" t="s">
        <v>11</v>
      </c>
      <c r="S499" s="17" t="s">
        <v>41</v>
      </c>
      <c r="T499" s="17" t="s">
        <v>91</v>
      </c>
      <c r="U499" s="17" t="s">
        <v>57</v>
      </c>
      <c r="V499" s="17" t="s">
        <v>51</v>
      </c>
      <c r="W499" s="17" t="s">
        <v>65</v>
      </c>
      <c r="X499" s="17" t="s">
        <v>66</v>
      </c>
      <c r="Y499" s="17" t="s">
        <v>92</v>
      </c>
      <c r="AA499" s="1" t="str">
        <f>VLOOKUP(A499,'[1]FritsJurgens 2026.01 Standard'!$A:$B,2,0)</f>
        <v>ST.M+.40.B G.S.BK</v>
      </c>
    </row>
    <row r="500" spans="1:27" x14ac:dyDescent="0.25">
      <c r="A500" s="57">
        <v>8720681615912</v>
      </c>
      <c r="B500" s="15" t="s">
        <v>501</v>
      </c>
      <c r="C500" s="16" t="s">
        <v>993</v>
      </c>
      <c r="D500" s="42">
        <v>1154.4000000000001</v>
      </c>
      <c r="E500" s="30">
        <f>D500*0.85</f>
        <v>981.24</v>
      </c>
      <c r="F500" s="30">
        <f>D500*0.8</f>
        <v>923.5200000000001</v>
      </c>
      <c r="G500" s="17" t="s">
        <v>395</v>
      </c>
      <c r="H500" s="18">
        <v>6.0759999999999996</v>
      </c>
      <c r="I500" s="19">
        <v>13.4</v>
      </c>
      <c r="J500" s="19">
        <v>21.8</v>
      </c>
      <c r="K500" s="20">
        <v>35</v>
      </c>
      <c r="L500" s="15" t="s">
        <v>508</v>
      </c>
      <c r="M500" s="21">
        <v>4.0060000000000002</v>
      </c>
      <c r="N500" s="15"/>
      <c r="O500" s="44"/>
      <c r="P500" s="17"/>
      <c r="Q500" s="17" t="s">
        <v>63</v>
      </c>
      <c r="R500" s="17" t="s">
        <v>11</v>
      </c>
      <c r="S500" s="17" t="s">
        <v>41</v>
      </c>
      <c r="T500" s="17" t="s">
        <v>91</v>
      </c>
      <c r="U500" s="17" t="s">
        <v>58</v>
      </c>
      <c r="V500" s="17" t="s">
        <v>52</v>
      </c>
      <c r="W500" s="17" t="s">
        <v>65</v>
      </c>
      <c r="X500" s="17" t="s">
        <v>66</v>
      </c>
      <c r="Y500" s="17" t="s">
        <v>92</v>
      </c>
      <c r="AA500" s="1" t="str">
        <f>VLOOKUP(A500,'[1]FritsJurgens 2026.01 Standard'!$A:$B,2,0)</f>
        <v>ST.M+.40.B G.S.SS BK</v>
      </c>
    </row>
    <row r="501" spans="1:27" x14ac:dyDescent="0.25">
      <c r="A501" s="57">
        <v>8720681615899</v>
      </c>
      <c r="B501" s="15" t="s">
        <v>502</v>
      </c>
      <c r="C501" s="16" t="s">
        <v>994</v>
      </c>
      <c r="D501" s="42">
        <v>1163.0999999999999</v>
      </c>
      <c r="E501" s="30">
        <f>D501*0.85</f>
        <v>988.63499999999988</v>
      </c>
      <c r="F501" s="30">
        <f>D501*0.8</f>
        <v>930.48</v>
      </c>
      <c r="G501" s="17" t="s">
        <v>395</v>
      </c>
      <c r="H501" s="18">
        <v>6.0759999999999996</v>
      </c>
      <c r="I501" s="19">
        <v>13.4</v>
      </c>
      <c r="J501" s="19">
        <v>21.8</v>
      </c>
      <c r="K501" s="20">
        <v>35</v>
      </c>
      <c r="L501" s="15" t="s">
        <v>508</v>
      </c>
      <c r="M501" s="21">
        <v>4.0060000000000002</v>
      </c>
      <c r="N501" s="15"/>
      <c r="O501" s="44"/>
      <c r="P501" s="17"/>
      <c r="Q501" s="17" t="s">
        <v>63</v>
      </c>
      <c r="R501" s="17" t="s">
        <v>12</v>
      </c>
      <c r="S501" s="17" t="s">
        <v>42</v>
      </c>
      <c r="T501" s="17" t="s">
        <v>91</v>
      </c>
      <c r="U501" s="17" t="s">
        <v>57</v>
      </c>
      <c r="V501" s="17" t="s">
        <v>51</v>
      </c>
      <c r="W501" s="17" t="s">
        <v>65</v>
      </c>
      <c r="X501" s="17" t="s">
        <v>66</v>
      </c>
      <c r="Y501" s="17" t="s">
        <v>92</v>
      </c>
      <c r="AA501" s="1" t="str">
        <f>VLOOKUP(A501,'[1]FritsJurgens 2026.01 Standard'!$A:$B,2,0)</f>
        <v>ST.M+.40.B G.S.BK SS</v>
      </c>
    </row>
    <row r="502" spans="1:27" x14ac:dyDescent="0.25">
      <c r="A502" s="57">
        <v>8720681615905</v>
      </c>
      <c r="B502" s="15" t="s">
        <v>503</v>
      </c>
      <c r="C502" s="16" t="s">
        <v>995</v>
      </c>
      <c r="D502" s="42">
        <v>1143.4000000000001</v>
      </c>
      <c r="E502" s="30">
        <f>D502*0.85</f>
        <v>971.8900000000001</v>
      </c>
      <c r="F502" s="30">
        <f>D502*0.8</f>
        <v>914.72000000000014</v>
      </c>
      <c r="G502" s="17" t="s">
        <v>395</v>
      </c>
      <c r="H502" s="18">
        <v>6.0759999999999996</v>
      </c>
      <c r="I502" s="19">
        <v>13.4</v>
      </c>
      <c r="J502" s="19">
        <v>21.8</v>
      </c>
      <c r="K502" s="20">
        <v>35</v>
      </c>
      <c r="L502" s="15" t="s">
        <v>508</v>
      </c>
      <c r="M502" s="21">
        <v>4.0060000000000002</v>
      </c>
      <c r="N502" s="15"/>
      <c r="O502" s="44"/>
      <c r="P502" s="17"/>
      <c r="Q502" s="17" t="s">
        <v>63</v>
      </c>
      <c r="R502" s="17" t="s">
        <v>12</v>
      </c>
      <c r="S502" s="17" t="s">
        <v>42</v>
      </c>
      <c r="T502" s="17" t="s">
        <v>91</v>
      </c>
      <c r="U502" s="17" t="s">
        <v>58</v>
      </c>
      <c r="V502" s="17" t="s">
        <v>52</v>
      </c>
      <c r="W502" s="17" t="s">
        <v>65</v>
      </c>
      <c r="X502" s="17" t="s">
        <v>66</v>
      </c>
      <c r="Y502" s="17" t="s">
        <v>92</v>
      </c>
      <c r="AA502" s="1" t="str">
        <f>VLOOKUP(A502,'[1]FritsJurgens 2026.01 Standard'!$A:$B,2,0)</f>
        <v>ST.M+.40.B G.S.SS</v>
      </c>
    </row>
    <row r="503" spans="1:27" x14ac:dyDescent="0.25">
      <c r="A503" s="57">
        <v>8720681615776</v>
      </c>
      <c r="B503" s="15" t="s">
        <v>504</v>
      </c>
      <c r="C503" s="16" t="s">
        <v>1191</v>
      </c>
      <c r="D503" s="42">
        <v>1154.4000000000001</v>
      </c>
      <c r="E503" s="30">
        <f>D503*0.85</f>
        <v>981.24</v>
      </c>
      <c r="F503" s="30">
        <f>D503*0.8</f>
        <v>923.5200000000001</v>
      </c>
      <c r="G503" s="17" t="s">
        <v>395</v>
      </c>
      <c r="H503" s="18">
        <v>6.0490000000000004</v>
      </c>
      <c r="I503" s="19">
        <v>13.4</v>
      </c>
      <c r="J503" s="19">
        <v>21.8</v>
      </c>
      <c r="K503" s="20">
        <v>35</v>
      </c>
      <c r="L503" s="15" t="s">
        <v>508</v>
      </c>
      <c r="M503" s="21">
        <v>3.9849999999999999</v>
      </c>
      <c r="N503" s="15"/>
      <c r="O503" s="44"/>
      <c r="P503" s="17"/>
      <c r="Q503" s="17" t="s">
        <v>63</v>
      </c>
      <c r="R503" s="17" t="s">
        <v>11</v>
      </c>
      <c r="S503" s="17" t="s">
        <v>41</v>
      </c>
      <c r="T503" s="17" t="s">
        <v>91</v>
      </c>
      <c r="U503" s="17" t="s">
        <v>60</v>
      </c>
      <c r="V503" s="17" t="s">
        <v>52</v>
      </c>
      <c r="W503" s="17" t="s">
        <v>65</v>
      </c>
      <c r="X503" s="17" t="s">
        <v>66</v>
      </c>
      <c r="Y503" s="17" t="s">
        <v>92</v>
      </c>
      <c r="AA503" s="1" t="str">
        <f>VLOOKUP(A503,'[1]FritsJurgens 2026.01 Standard'!$A:$B,2,0)</f>
        <v>ST.M+.40.B G.FR.SS BK</v>
      </c>
    </row>
    <row r="504" spans="1:27" x14ac:dyDescent="0.25">
      <c r="A504" s="57">
        <v>8720681615752</v>
      </c>
      <c r="B504" s="15" t="s">
        <v>505</v>
      </c>
      <c r="C504" s="16" t="s">
        <v>1192</v>
      </c>
      <c r="D504" s="42">
        <v>1143.4000000000001</v>
      </c>
      <c r="E504" s="30">
        <f>D504*0.85</f>
        <v>971.8900000000001</v>
      </c>
      <c r="F504" s="30">
        <f>D504*0.8</f>
        <v>914.72000000000014</v>
      </c>
      <c r="G504" s="17" t="s">
        <v>395</v>
      </c>
      <c r="H504" s="18">
        <v>6.0490000000000004</v>
      </c>
      <c r="I504" s="19">
        <v>13.4</v>
      </c>
      <c r="J504" s="19">
        <v>21.8</v>
      </c>
      <c r="K504" s="20">
        <v>35</v>
      </c>
      <c r="L504" s="15" t="s">
        <v>508</v>
      </c>
      <c r="M504" s="21">
        <v>3.9849999999999999</v>
      </c>
      <c r="N504" s="15"/>
      <c r="O504" s="44"/>
      <c r="P504" s="17"/>
      <c r="Q504" s="17" t="s">
        <v>63</v>
      </c>
      <c r="R504" s="17" t="s">
        <v>12</v>
      </c>
      <c r="S504" s="17" t="s">
        <v>42</v>
      </c>
      <c r="T504" s="17" t="s">
        <v>91</v>
      </c>
      <c r="U504" s="17" t="s">
        <v>60</v>
      </c>
      <c r="V504" s="17" t="s">
        <v>52</v>
      </c>
      <c r="W504" s="17" t="s">
        <v>65</v>
      </c>
      <c r="X504" s="17" t="s">
        <v>66</v>
      </c>
      <c r="Y504" s="17" t="s">
        <v>92</v>
      </c>
      <c r="AA504" s="1" t="str">
        <f>VLOOKUP(A504,'[1]FritsJurgens 2026.01 Standard'!$A:$B,2,0)</f>
        <v>ST.M+.40.B G.FR.SS</v>
      </c>
    </row>
    <row r="505" spans="1:27" x14ac:dyDescent="0.25">
      <c r="A505" s="57">
        <v>8720681615790</v>
      </c>
      <c r="B505" s="15" t="s">
        <v>506</v>
      </c>
      <c r="C505" s="16" t="s">
        <v>822</v>
      </c>
      <c r="D505" s="42">
        <v>1154.4000000000001</v>
      </c>
      <c r="E505" s="30">
        <f>D505*0.85</f>
        <v>981.24</v>
      </c>
      <c r="F505" s="30">
        <f>D505*0.8</f>
        <v>923.5200000000001</v>
      </c>
      <c r="G505" s="17" t="s">
        <v>395</v>
      </c>
      <c r="H505" s="18">
        <v>6.0519999999999996</v>
      </c>
      <c r="I505" s="19">
        <v>13.4</v>
      </c>
      <c r="J505" s="19">
        <v>21.8</v>
      </c>
      <c r="K505" s="20">
        <v>35</v>
      </c>
      <c r="L505" s="15" t="s">
        <v>508</v>
      </c>
      <c r="M505" s="21">
        <v>3.988</v>
      </c>
      <c r="N505" s="15"/>
      <c r="O505" s="44"/>
      <c r="P505" s="17"/>
      <c r="Q505" s="17" t="s">
        <v>63</v>
      </c>
      <c r="R505" s="17" t="s">
        <v>11</v>
      </c>
      <c r="S505" s="17" t="s">
        <v>41</v>
      </c>
      <c r="T505" s="17" t="s">
        <v>91</v>
      </c>
      <c r="U505" s="17" t="s">
        <v>61</v>
      </c>
      <c r="V505" s="17" t="s">
        <v>52</v>
      </c>
      <c r="W505" s="17" t="s">
        <v>65</v>
      </c>
      <c r="X505" s="17" t="s">
        <v>66</v>
      </c>
      <c r="Y505" s="17" t="s">
        <v>92</v>
      </c>
      <c r="AA505" s="1" t="str">
        <f>VLOOKUP(A505,'[1]FritsJurgens 2026.01 Standard'!$A:$B,2,0)</f>
        <v>ST.M+.40.B G.FS.SS BK</v>
      </c>
    </row>
    <row r="506" spans="1:27" x14ac:dyDescent="0.25">
      <c r="A506" s="57">
        <v>8720681615783</v>
      </c>
      <c r="B506" s="15" t="s">
        <v>507</v>
      </c>
      <c r="C506" s="16" t="s">
        <v>823</v>
      </c>
      <c r="D506" s="42">
        <v>1143.4000000000001</v>
      </c>
      <c r="E506" s="30">
        <f>D506*0.85</f>
        <v>971.8900000000001</v>
      </c>
      <c r="F506" s="30">
        <f>D506*0.8</f>
        <v>914.72000000000014</v>
      </c>
      <c r="G506" s="17" t="s">
        <v>395</v>
      </c>
      <c r="H506" s="18">
        <v>6.0519999999999996</v>
      </c>
      <c r="I506" s="19">
        <v>13.4</v>
      </c>
      <c r="J506" s="19">
        <v>21.8</v>
      </c>
      <c r="K506" s="20">
        <v>35</v>
      </c>
      <c r="L506" s="15" t="s">
        <v>508</v>
      </c>
      <c r="M506" s="21">
        <v>3.988</v>
      </c>
      <c r="N506" s="15"/>
      <c r="O506" s="44"/>
      <c r="P506" s="17"/>
      <c r="Q506" s="17" t="s">
        <v>63</v>
      </c>
      <c r="R506" s="17" t="s">
        <v>12</v>
      </c>
      <c r="S506" s="17" t="s">
        <v>42</v>
      </c>
      <c r="T506" s="17" t="s">
        <v>91</v>
      </c>
      <c r="U506" s="17" t="s">
        <v>61</v>
      </c>
      <c r="V506" s="17" t="s">
        <v>52</v>
      </c>
      <c r="W506" s="17" t="s">
        <v>65</v>
      </c>
      <c r="X506" s="17" t="s">
        <v>66</v>
      </c>
      <c r="Y506" s="17" t="s">
        <v>92</v>
      </c>
      <c r="AA506" s="1" t="str">
        <f>VLOOKUP(A506,'[1]FritsJurgens 2026.01 Standard'!$A:$B,2,0)</f>
        <v>ST.M+.40.B G.FS.SS</v>
      </c>
    </row>
    <row r="507" spans="1:27" x14ac:dyDescent="0.25">
      <c r="A507" s="57">
        <v>8720681607702</v>
      </c>
      <c r="B507" s="15" t="s">
        <v>364</v>
      </c>
      <c r="C507" s="16" t="s">
        <v>824</v>
      </c>
      <c r="D507" s="28">
        <v>593.79999999999995</v>
      </c>
      <c r="E507" s="30">
        <f>D507*0.85</f>
        <v>504.72999999999996</v>
      </c>
      <c r="F507" s="30">
        <f>D507*0.8</f>
        <v>475.03999999999996</v>
      </c>
      <c r="G507" s="17" t="s">
        <v>395</v>
      </c>
      <c r="H507" s="18">
        <v>3.7080000000000002</v>
      </c>
      <c r="I507" s="19">
        <v>13.4</v>
      </c>
      <c r="J507" s="20">
        <v>21.8</v>
      </c>
      <c r="K507" s="20">
        <v>35.5</v>
      </c>
      <c r="L507" s="15" t="s">
        <v>4</v>
      </c>
      <c r="M507" s="21">
        <v>1.556</v>
      </c>
      <c r="N507" s="15"/>
      <c r="O507" s="44"/>
      <c r="P507" s="17"/>
      <c r="Q507" s="17" t="s">
        <v>63</v>
      </c>
      <c r="R507" s="17" t="s">
        <v>6</v>
      </c>
      <c r="S507" s="17" t="s">
        <v>46</v>
      </c>
      <c r="T507" s="17" t="s">
        <v>64</v>
      </c>
      <c r="U507" s="17" t="s">
        <v>61</v>
      </c>
      <c r="V507" s="17" t="s">
        <v>50</v>
      </c>
      <c r="W507" s="17" t="s">
        <v>65</v>
      </c>
      <c r="X507" s="17" t="s">
        <v>66</v>
      </c>
      <c r="Y507" s="17" t="s">
        <v>67</v>
      </c>
      <c r="Z507" s="17" t="s">
        <v>219</v>
      </c>
      <c r="AA507" s="1" t="str">
        <f>VLOOKUP(A507,'[1]FritsJurgens 2026.01 Standard'!$A:$B,2,0)</f>
        <v>ST.One.TP-R.G.FS.SS</v>
      </c>
    </row>
    <row r="508" spans="1:27" x14ac:dyDescent="0.25">
      <c r="A508" s="57">
        <v>8720681605739</v>
      </c>
      <c r="B508" s="15" t="s">
        <v>521</v>
      </c>
      <c r="C508" s="16" t="s">
        <v>1193</v>
      </c>
      <c r="D508" s="42">
        <v>839.8</v>
      </c>
      <c r="E508" s="30">
        <f>D508*0.85</f>
        <v>713.82999999999993</v>
      </c>
      <c r="F508" s="30">
        <f>D508*0.8</f>
        <v>671.84</v>
      </c>
      <c r="G508" s="17" t="s">
        <v>395</v>
      </c>
      <c r="H508" s="18">
        <v>4.069</v>
      </c>
      <c r="I508" s="19">
        <v>13.4</v>
      </c>
      <c r="J508" s="19">
        <v>21.8</v>
      </c>
      <c r="K508" s="20">
        <v>35</v>
      </c>
      <c r="L508" s="15" t="s">
        <v>4</v>
      </c>
      <c r="M508" s="21">
        <v>1.9790000000000001</v>
      </c>
      <c r="N508" s="15"/>
      <c r="O508" s="44"/>
      <c r="P508" s="17"/>
      <c r="Q508" s="17" t="s">
        <v>63</v>
      </c>
      <c r="R508" s="17" t="s">
        <v>423</v>
      </c>
      <c r="S508" s="17" t="s">
        <v>41</v>
      </c>
      <c r="T508" s="17" t="s">
        <v>435</v>
      </c>
      <c r="U508" s="17" t="s">
        <v>55</v>
      </c>
      <c r="V508" s="17" t="s">
        <v>51</v>
      </c>
      <c r="W508" s="17" t="s">
        <v>65</v>
      </c>
      <c r="X508" s="17" t="s">
        <v>66</v>
      </c>
      <c r="Y508" s="17" t="s">
        <v>436</v>
      </c>
      <c r="AA508" s="1" t="str">
        <f>VLOOKUP(A508,'[1]FritsJurgens 2026.01 Standard'!$A:$B,2,0)</f>
        <v>ST.Fx.40.A G.R.BK</v>
      </c>
    </row>
    <row r="509" spans="1:27" x14ac:dyDescent="0.25">
      <c r="A509" s="57">
        <v>8720681606149</v>
      </c>
      <c r="B509" s="15" t="s">
        <v>522</v>
      </c>
      <c r="C509" s="16" t="s">
        <v>1194</v>
      </c>
      <c r="D509" s="42">
        <v>819</v>
      </c>
      <c r="E509" s="30">
        <f>D509*0.85</f>
        <v>696.15</v>
      </c>
      <c r="F509" s="30">
        <f>D509*0.8</f>
        <v>655.20000000000005</v>
      </c>
      <c r="G509" s="17" t="s">
        <v>395</v>
      </c>
      <c r="H509" s="18">
        <v>4.0720000000000001</v>
      </c>
      <c r="I509" s="19">
        <v>13.4</v>
      </c>
      <c r="J509" s="19">
        <v>21.8</v>
      </c>
      <c r="K509" s="20">
        <v>35</v>
      </c>
      <c r="L509" s="15" t="s">
        <v>4</v>
      </c>
      <c r="M509" s="21">
        <v>1.982</v>
      </c>
      <c r="N509" s="15"/>
      <c r="O509" s="44"/>
      <c r="P509" s="17"/>
      <c r="Q509" s="17" t="s">
        <v>63</v>
      </c>
      <c r="R509" s="17" t="s">
        <v>423</v>
      </c>
      <c r="S509" s="17" t="s">
        <v>41</v>
      </c>
      <c r="T509" s="17" t="s">
        <v>435</v>
      </c>
      <c r="U509" s="17" t="s">
        <v>56</v>
      </c>
      <c r="V509" s="17" t="s">
        <v>52</v>
      </c>
      <c r="W509" s="17" t="s">
        <v>65</v>
      </c>
      <c r="X509" s="17" t="s">
        <v>66</v>
      </c>
      <c r="Y509" s="17" t="s">
        <v>436</v>
      </c>
      <c r="AA509" s="1" t="str">
        <f>VLOOKUP(A509,'[1]FritsJurgens 2026.01 Standard'!$A:$B,2,0)</f>
        <v>ST.Fx.40.A G.R.SS BK</v>
      </c>
    </row>
    <row r="510" spans="1:27" x14ac:dyDescent="0.25">
      <c r="A510" s="57">
        <v>8720681605920</v>
      </c>
      <c r="B510" s="15" t="s">
        <v>523</v>
      </c>
      <c r="C510" s="16" t="s">
        <v>1195</v>
      </c>
      <c r="D510" s="42">
        <v>828.8</v>
      </c>
      <c r="E510" s="30">
        <f>D510*0.85</f>
        <v>704.4799999999999</v>
      </c>
      <c r="F510" s="30">
        <f>D510*0.8</f>
        <v>663.04</v>
      </c>
      <c r="G510" s="17" t="s">
        <v>395</v>
      </c>
      <c r="H510" s="18">
        <v>4.069</v>
      </c>
      <c r="I510" s="19">
        <v>13.4</v>
      </c>
      <c r="J510" s="19">
        <v>21.8</v>
      </c>
      <c r="K510" s="20">
        <v>35</v>
      </c>
      <c r="L510" s="15" t="s">
        <v>4</v>
      </c>
      <c r="M510" s="21">
        <v>1.9790000000000001</v>
      </c>
      <c r="N510" s="15"/>
      <c r="O510" s="44"/>
      <c r="P510" s="17"/>
      <c r="Q510" s="17" t="s">
        <v>63</v>
      </c>
      <c r="R510" s="17" t="s">
        <v>425</v>
      </c>
      <c r="S510" s="17" t="s">
        <v>42</v>
      </c>
      <c r="T510" s="17" t="s">
        <v>435</v>
      </c>
      <c r="U510" s="17" t="s">
        <v>55</v>
      </c>
      <c r="V510" s="17" t="s">
        <v>51</v>
      </c>
      <c r="W510" s="17" t="s">
        <v>65</v>
      </c>
      <c r="X510" s="17" t="s">
        <v>66</v>
      </c>
      <c r="Y510" s="17" t="s">
        <v>436</v>
      </c>
      <c r="AA510" s="1" t="str">
        <f>VLOOKUP(A510,'[1]FritsJurgens 2026.01 Standard'!$A:$B,2,0)</f>
        <v>ST.Fx.40.A G.R.BK SS</v>
      </c>
    </row>
    <row r="511" spans="1:27" x14ac:dyDescent="0.25">
      <c r="A511" s="57">
        <v>8720681606033</v>
      </c>
      <c r="B511" s="15" t="s">
        <v>524</v>
      </c>
      <c r="C511" s="16" t="s">
        <v>1196</v>
      </c>
      <c r="D511" s="42">
        <v>808</v>
      </c>
      <c r="E511" s="30">
        <f>D511*0.85</f>
        <v>686.8</v>
      </c>
      <c r="F511" s="30">
        <f>D511*0.8</f>
        <v>646.40000000000009</v>
      </c>
      <c r="G511" s="17" t="s">
        <v>395</v>
      </c>
      <c r="H511" s="18">
        <v>4.0720000000000001</v>
      </c>
      <c r="I511" s="19">
        <v>13.4</v>
      </c>
      <c r="J511" s="19">
        <v>21.8</v>
      </c>
      <c r="K511" s="20">
        <v>35</v>
      </c>
      <c r="L511" s="15" t="s">
        <v>4</v>
      </c>
      <c r="M511" s="21">
        <v>1.982</v>
      </c>
      <c r="N511" s="15"/>
      <c r="O511" s="44"/>
      <c r="P511" s="17"/>
      <c r="Q511" s="17" t="s">
        <v>63</v>
      </c>
      <c r="R511" s="17" t="s">
        <v>425</v>
      </c>
      <c r="S511" s="17" t="s">
        <v>42</v>
      </c>
      <c r="T511" s="17" t="s">
        <v>435</v>
      </c>
      <c r="U511" s="17" t="s">
        <v>56</v>
      </c>
      <c r="V511" s="17" t="s">
        <v>52</v>
      </c>
      <c r="W511" s="17" t="s">
        <v>65</v>
      </c>
      <c r="X511" s="17" t="s">
        <v>66</v>
      </c>
      <c r="Y511" s="17" t="s">
        <v>436</v>
      </c>
      <c r="AA511" s="1" t="str">
        <f>VLOOKUP(A511,'[1]FritsJurgens 2026.01 Standard'!$A:$B,2,0)</f>
        <v>ST.Fx.40.A G.R.SS</v>
      </c>
    </row>
    <row r="512" spans="1:27" x14ac:dyDescent="0.25">
      <c r="A512" s="57">
        <v>8720681606651</v>
      </c>
      <c r="B512" s="15" t="s">
        <v>525</v>
      </c>
      <c r="C512" s="16" t="s">
        <v>996</v>
      </c>
      <c r="D512" s="42">
        <v>826.2</v>
      </c>
      <c r="E512" s="30">
        <f>D512*0.85</f>
        <v>702.27</v>
      </c>
      <c r="F512" s="30">
        <f>D512*0.8</f>
        <v>660.96</v>
      </c>
      <c r="G512" s="17" t="s">
        <v>395</v>
      </c>
      <c r="H512" s="18">
        <v>4.0039999999999996</v>
      </c>
      <c r="I512" s="19">
        <v>13.4</v>
      </c>
      <c r="J512" s="19">
        <v>21.8</v>
      </c>
      <c r="K512" s="20">
        <v>35</v>
      </c>
      <c r="L512" s="15" t="s">
        <v>4</v>
      </c>
      <c r="M512" s="21">
        <v>1.9079999999999999</v>
      </c>
      <c r="N512" s="15"/>
      <c r="O512" s="44"/>
      <c r="P512" s="17"/>
      <c r="Q512" s="17" t="s">
        <v>63</v>
      </c>
      <c r="R512" s="17" t="s">
        <v>423</v>
      </c>
      <c r="S512" s="17" t="s">
        <v>41</v>
      </c>
      <c r="T512" s="17" t="s">
        <v>435</v>
      </c>
      <c r="U512" s="17" t="s">
        <v>57</v>
      </c>
      <c r="V512" s="17" t="s">
        <v>51</v>
      </c>
      <c r="W512" s="17" t="s">
        <v>65</v>
      </c>
      <c r="X512" s="17" t="s">
        <v>66</v>
      </c>
      <c r="Y512" s="17" t="s">
        <v>436</v>
      </c>
      <c r="AA512" s="1" t="str">
        <f>VLOOKUP(A512,'[1]FritsJurgens 2026.01 Standard'!$A:$B,2,0)</f>
        <v>ST.Fx.40.A G.S.BK</v>
      </c>
    </row>
    <row r="513" spans="1:27" x14ac:dyDescent="0.25">
      <c r="A513" s="57">
        <v>8720681607030</v>
      </c>
      <c r="B513" s="15" t="s">
        <v>526</v>
      </c>
      <c r="C513" s="16" t="s">
        <v>997</v>
      </c>
      <c r="D513" s="42">
        <v>806.5</v>
      </c>
      <c r="E513" s="30">
        <f>D513*0.85</f>
        <v>685.52499999999998</v>
      </c>
      <c r="F513" s="30">
        <f>D513*0.8</f>
        <v>645.20000000000005</v>
      </c>
      <c r="G513" s="17" t="s">
        <v>395</v>
      </c>
      <c r="H513" s="18">
        <v>4.0039999999999996</v>
      </c>
      <c r="I513" s="19">
        <v>13.4</v>
      </c>
      <c r="J513" s="19">
        <v>21.8</v>
      </c>
      <c r="K513" s="20">
        <v>35</v>
      </c>
      <c r="L513" s="15" t="s">
        <v>4</v>
      </c>
      <c r="M513" s="21">
        <v>1.9079999999999999</v>
      </c>
      <c r="N513" s="15"/>
      <c r="O513" s="44"/>
      <c r="P513" s="17"/>
      <c r="Q513" s="17" t="s">
        <v>63</v>
      </c>
      <c r="R513" s="17" t="s">
        <v>423</v>
      </c>
      <c r="S513" s="17" t="s">
        <v>41</v>
      </c>
      <c r="T513" s="17" t="s">
        <v>435</v>
      </c>
      <c r="U513" s="17" t="s">
        <v>58</v>
      </c>
      <c r="V513" s="17" t="s">
        <v>52</v>
      </c>
      <c r="W513" s="17" t="s">
        <v>65</v>
      </c>
      <c r="X513" s="17" t="s">
        <v>66</v>
      </c>
      <c r="Y513" s="17" t="s">
        <v>436</v>
      </c>
      <c r="AA513" s="1" t="str">
        <f>VLOOKUP(A513,'[1]FritsJurgens 2026.01 Standard'!$A:$B,2,0)</f>
        <v>ST.Fx.40.A G.S.SS BK</v>
      </c>
    </row>
    <row r="514" spans="1:27" x14ac:dyDescent="0.25">
      <c r="A514" s="57">
        <v>8718868492791</v>
      </c>
      <c r="B514" s="15" t="s">
        <v>698</v>
      </c>
      <c r="C514" s="16" t="s">
        <v>708</v>
      </c>
      <c r="D514" s="42">
        <v>787.1</v>
      </c>
      <c r="E514" s="30">
        <f>D514*0.85</f>
        <v>669.03499999999997</v>
      </c>
      <c r="F514" s="30">
        <f>D514*0.8</f>
        <v>629.68000000000006</v>
      </c>
      <c r="G514" s="17" t="s">
        <v>395</v>
      </c>
      <c r="H514" s="18">
        <v>3.8159999999999998</v>
      </c>
      <c r="I514" s="19">
        <v>13.4</v>
      </c>
      <c r="J514" s="19">
        <v>21.8</v>
      </c>
      <c r="K514" s="20">
        <v>35</v>
      </c>
      <c r="L514" s="15" t="s">
        <v>4</v>
      </c>
      <c r="M514" s="21">
        <v>1.8640000000000001</v>
      </c>
      <c r="N514" s="15"/>
      <c r="O514" s="44"/>
      <c r="P514" s="17"/>
      <c r="Q514" s="17" t="s">
        <v>63</v>
      </c>
      <c r="R514" s="17" t="s">
        <v>423</v>
      </c>
      <c r="S514" s="17" t="s">
        <v>42</v>
      </c>
      <c r="T514" s="17" t="s">
        <v>435</v>
      </c>
      <c r="U514" s="17" t="s">
        <v>60</v>
      </c>
      <c r="V514" s="17" t="s">
        <v>49</v>
      </c>
      <c r="W514" s="17" t="s">
        <v>65</v>
      </c>
      <c r="X514" s="17" t="s">
        <v>66</v>
      </c>
      <c r="Y514" s="17" t="s">
        <v>702</v>
      </c>
      <c r="AA514" s="1" t="str">
        <f>VLOOKUP(A514,'[1]FritsJurgens 2026.01 Standard'!$A:$B,2,0)</f>
        <v>ST.Fx.40.A G.FR.SS BK</v>
      </c>
    </row>
    <row r="515" spans="1:27" x14ac:dyDescent="0.25">
      <c r="A515" s="57">
        <v>8718868492807</v>
      </c>
      <c r="B515" s="15" t="s">
        <v>699</v>
      </c>
      <c r="C515" s="16" t="s">
        <v>720</v>
      </c>
      <c r="D515" s="42">
        <v>787.1</v>
      </c>
      <c r="E515" s="30">
        <f>D515*0.85</f>
        <v>669.03499999999997</v>
      </c>
      <c r="F515" s="30">
        <f>D515*0.8</f>
        <v>629.68000000000006</v>
      </c>
      <c r="G515" s="17" t="s">
        <v>395</v>
      </c>
      <c r="H515" s="18">
        <v>3.8159999999999998</v>
      </c>
      <c r="I515" s="19">
        <v>13.4</v>
      </c>
      <c r="J515" s="19">
        <v>21.8</v>
      </c>
      <c r="K515" s="20">
        <v>35</v>
      </c>
      <c r="L515" s="15" t="s">
        <v>4</v>
      </c>
      <c r="M515" s="21">
        <v>1.8640000000000001</v>
      </c>
      <c r="N515" s="15"/>
      <c r="O515" s="44"/>
      <c r="P515" s="17"/>
      <c r="Q515" s="17" t="s">
        <v>63</v>
      </c>
      <c r="R515" s="17" t="s">
        <v>425</v>
      </c>
      <c r="S515" s="17" t="s">
        <v>42</v>
      </c>
      <c r="T515" s="17" t="s">
        <v>435</v>
      </c>
      <c r="U515" s="17" t="s">
        <v>60</v>
      </c>
      <c r="V515" s="17" t="s">
        <v>49</v>
      </c>
      <c r="W515" s="17" t="s">
        <v>65</v>
      </c>
      <c r="X515" s="17" t="s">
        <v>66</v>
      </c>
      <c r="Y515" s="17" t="s">
        <v>702</v>
      </c>
      <c r="AA515" s="1" t="str">
        <f>VLOOKUP(A515,'[1]FritsJurgens 2026.01 Standard'!$A:$B,2,0)</f>
        <v>ST.Fx.40.A G.FR.SS</v>
      </c>
    </row>
    <row r="516" spans="1:27" x14ac:dyDescent="0.25">
      <c r="A516" s="57">
        <v>8718868492920</v>
      </c>
      <c r="B516" s="15" t="s">
        <v>700</v>
      </c>
      <c r="C516" s="16" t="s">
        <v>709</v>
      </c>
      <c r="D516" s="42">
        <v>787.1</v>
      </c>
      <c r="E516" s="30">
        <f>D516*0.85</f>
        <v>669.03499999999997</v>
      </c>
      <c r="F516" s="30">
        <f>D516*0.8</f>
        <v>629.68000000000006</v>
      </c>
      <c r="G516" s="17" t="s">
        <v>395</v>
      </c>
      <c r="H516" s="18">
        <v>3.819</v>
      </c>
      <c r="I516" s="19">
        <v>13.4</v>
      </c>
      <c r="J516" s="19">
        <v>21.8</v>
      </c>
      <c r="K516" s="20">
        <v>35</v>
      </c>
      <c r="L516" s="15" t="s">
        <v>4</v>
      </c>
      <c r="M516" s="21">
        <v>1.867</v>
      </c>
      <c r="N516" s="15"/>
      <c r="O516" s="44"/>
      <c r="P516" s="17"/>
      <c r="Q516" s="17" t="s">
        <v>63</v>
      </c>
      <c r="R516" s="17" t="s">
        <v>423</v>
      </c>
      <c r="S516" s="17" t="s">
        <v>42</v>
      </c>
      <c r="T516" s="17" t="s">
        <v>435</v>
      </c>
      <c r="U516" s="17" t="s">
        <v>61</v>
      </c>
      <c r="V516" s="17" t="s">
        <v>49</v>
      </c>
      <c r="W516" s="17" t="s">
        <v>65</v>
      </c>
      <c r="X516" s="17" t="s">
        <v>66</v>
      </c>
      <c r="Y516" s="17" t="s">
        <v>702</v>
      </c>
      <c r="AA516" s="1" t="str">
        <f>VLOOKUP(A516,'[1]FritsJurgens 2026.01 Standard'!$A:$B,2,0)</f>
        <v>ST.Fx.40.A G.FS.SS BK</v>
      </c>
    </row>
    <row r="517" spans="1:27" x14ac:dyDescent="0.25">
      <c r="A517" s="57">
        <v>8718868492937</v>
      </c>
      <c r="B517" s="15" t="s">
        <v>701</v>
      </c>
      <c r="C517" s="16" t="s">
        <v>721</v>
      </c>
      <c r="D517" s="42">
        <v>787.1</v>
      </c>
      <c r="E517" s="30">
        <f>D517*0.85</f>
        <v>669.03499999999997</v>
      </c>
      <c r="F517" s="30">
        <f>D517*0.8</f>
        <v>629.68000000000006</v>
      </c>
      <c r="G517" s="17" t="s">
        <v>395</v>
      </c>
      <c r="H517" s="18">
        <v>3.819</v>
      </c>
      <c r="I517" s="19">
        <v>13.4</v>
      </c>
      <c r="J517" s="19">
        <v>21.8</v>
      </c>
      <c r="K517" s="20">
        <v>35</v>
      </c>
      <c r="L517" s="15" t="s">
        <v>4</v>
      </c>
      <c r="M517" s="21">
        <v>1.867</v>
      </c>
      <c r="N517" s="15"/>
      <c r="O517" s="44"/>
      <c r="P517" s="17"/>
      <c r="Q517" s="17" t="s">
        <v>63</v>
      </c>
      <c r="R517" s="17" t="s">
        <v>425</v>
      </c>
      <c r="S517" s="17" t="s">
        <v>42</v>
      </c>
      <c r="T517" s="17" t="s">
        <v>435</v>
      </c>
      <c r="U517" s="17" t="s">
        <v>61</v>
      </c>
      <c r="V517" s="17" t="s">
        <v>49</v>
      </c>
      <c r="W517" s="17" t="s">
        <v>65</v>
      </c>
      <c r="X517" s="17" t="s">
        <v>66</v>
      </c>
      <c r="Y517" s="17" t="s">
        <v>702</v>
      </c>
      <c r="AA517" s="1" t="str">
        <f>VLOOKUP(A517,'[1]FritsJurgens 2026.01 Standard'!$A:$B,2,0)</f>
        <v>ST.Fx.40.A G.FS.SS</v>
      </c>
    </row>
    <row r="518" spans="1:27" x14ac:dyDescent="0.25">
      <c r="A518" s="57">
        <v>8720681606767</v>
      </c>
      <c r="B518" s="15" t="s">
        <v>527</v>
      </c>
      <c r="C518" s="16" t="s">
        <v>998</v>
      </c>
      <c r="D518" s="42">
        <v>815.2</v>
      </c>
      <c r="E518" s="30">
        <f>D518*0.85</f>
        <v>692.92000000000007</v>
      </c>
      <c r="F518" s="30">
        <f>D518*0.8</f>
        <v>652.16000000000008</v>
      </c>
      <c r="G518" s="17" t="s">
        <v>395</v>
      </c>
      <c r="H518" s="18">
        <v>4.0039999999999996</v>
      </c>
      <c r="I518" s="19">
        <v>13.4</v>
      </c>
      <c r="J518" s="19">
        <v>21.8</v>
      </c>
      <c r="K518" s="20">
        <v>35</v>
      </c>
      <c r="L518" s="15" t="s">
        <v>4</v>
      </c>
      <c r="M518" s="21">
        <v>1.9079999999999999</v>
      </c>
      <c r="N518" s="15"/>
      <c r="O518" s="44"/>
      <c r="P518" s="17"/>
      <c r="Q518" s="17" t="s">
        <v>63</v>
      </c>
      <c r="R518" s="17" t="s">
        <v>425</v>
      </c>
      <c r="S518" s="17" t="s">
        <v>42</v>
      </c>
      <c r="T518" s="17" t="s">
        <v>435</v>
      </c>
      <c r="U518" s="17" t="s">
        <v>57</v>
      </c>
      <c r="V518" s="17" t="s">
        <v>51</v>
      </c>
      <c r="W518" s="17" t="s">
        <v>65</v>
      </c>
      <c r="X518" s="17" t="s">
        <v>66</v>
      </c>
      <c r="Y518" s="17" t="s">
        <v>436</v>
      </c>
      <c r="AA518" s="1" t="str">
        <f>VLOOKUP(A518,'[1]FritsJurgens 2026.01 Standard'!$A:$B,2,0)</f>
        <v>ST.Fx.40.A G.S.BK SS</v>
      </c>
    </row>
    <row r="519" spans="1:27" x14ac:dyDescent="0.25">
      <c r="A519" s="57">
        <v>8720681606934</v>
      </c>
      <c r="B519" s="15" t="s">
        <v>528</v>
      </c>
      <c r="C519" s="16" t="s">
        <v>999</v>
      </c>
      <c r="D519" s="42">
        <v>795.5</v>
      </c>
      <c r="E519" s="30">
        <f>D519*0.85</f>
        <v>676.17499999999995</v>
      </c>
      <c r="F519" s="30">
        <f>D519*0.8</f>
        <v>636.40000000000009</v>
      </c>
      <c r="G519" s="17" t="s">
        <v>395</v>
      </c>
      <c r="H519" s="18">
        <v>4.0039999999999996</v>
      </c>
      <c r="I519" s="19">
        <v>13.4</v>
      </c>
      <c r="J519" s="19">
        <v>21.8</v>
      </c>
      <c r="K519" s="20">
        <v>35</v>
      </c>
      <c r="L519" s="15" t="s">
        <v>4</v>
      </c>
      <c r="M519" s="21">
        <v>1.9079999999999999</v>
      </c>
      <c r="N519" s="15"/>
      <c r="O519" s="44"/>
      <c r="P519" s="17"/>
      <c r="Q519" s="17" t="s">
        <v>63</v>
      </c>
      <c r="R519" s="17" t="s">
        <v>425</v>
      </c>
      <c r="S519" s="17" t="s">
        <v>42</v>
      </c>
      <c r="T519" s="17" t="s">
        <v>435</v>
      </c>
      <c r="U519" s="17" t="s">
        <v>58</v>
      </c>
      <c r="V519" s="17" t="s">
        <v>52</v>
      </c>
      <c r="W519" s="17" t="s">
        <v>65</v>
      </c>
      <c r="X519" s="17" t="s">
        <v>66</v>
      </c>
      <c r="Y519" s="17" t="s">
        <v>436</v>
      </c>
      <c r="AA519" s="1" t="str">
        <f>VLOOKUP(A519,'[1]FritsJurgens 2026.01 Standard'!$A:$B,2,0)</f>
        <v>ST.Fx.40.A G.S.SS</v>
      </c>
    </row>
    <row r="520" spans="1:27" s="6" customFormat="1" x14ac:dyDescent="0.25">
      <c r="A520" s="60">
        <v>8720681604602</v>
      </c>
      <c r="B520" s="47" t="s">
        <v>366</v>
      </c>
      <c r="C520" s="47" t="s">
        <v>1000</v>
      </c>
      <c r="D520" s="63">
        <v>946.1</v>
      </c>
      <c r="E520" s="64">
        <f>D520*0.85</f>
        <v>804.18499999999995</v>
      </c>
      <c r="F520" s="64">
        <f>D520*0.8</f>
        <v>756.88000000000011</v>
      </c>
      <c r="G520" s="47" t="s">
        <v>395</v>
      </c>
      <c r="H520" s="65">
        <v>3.798</v>
      </c>
      <c r="I520" s="66">
        <v>13.4</v>
      </c>
      <c r="J520" s="66">
        <v>21.8</v>
      </c>
      <c r="K520" s="67">
        <v>35.5</v>
      </c>
      <c r="L520" s="47" t="s">
        <v>4</v>
      </c>
      <c r="M520" s="68">
        <v>1.87</v>
      </c>
      <c r="N520" s="47"/>
      <c r="O520" s="69">
        <v>45657</v>
      </c>
      <c r="P520" s="47"/>
      <c r="Q520" s="47" t="s">
        <v>63</v>
      </c>
      <c r="R520" s="47" t="s">
        <v>37</v>
      </c>
      <c r="S520" s="47" t="s">
        <v>44</v>
      </c>
      <c r="T520" s="47" t="s">
        <v>365</v>
      </c>
      <c r="U520" s="47" t="s">
        <v>54</v>
      </c>
      <c r="V520" s="47" t="s">
        <v>52</v>
      </c>
      <c r="W520" s="47" t="s">
        <v>65</v>
      </c>
      <c r="X520" s="47" t="s">
        <v>66</v>
      </c>
      <c r="Y520" s="47" t="s">
        <v>88</v>
      </c>
      <c r="Z520" s="23"/>
      <c r="AA520" s="1" t="e">
        <f>VLOOKUP(A520,'[1]FritsJurgens 2026.01 Standard'!$A:$B,2,0)</f>
        <v>#N/A</v>
      </c>
    </row>
    <row r="521" spans="1:27" x14ac:dyDescent="0.25">
      <c r="A521" s="57">
        <v>8720681602479</v>
      </c>
      <c r="B521" s="15" t="s">
        <v>367</v>
      </c>
      <c r="C521" s="50" t="s">
        <v>1197</v>
      </c>
      <c r="D521" s="28">
        <v>1047.3</v>
      </c>
      <c r="E521" s="30">
        <f>D521*0.85</f>
        <v>890.20499999999993</v>
      </c>
      <c r="F521" s="30">
        <f>D521*0.8</f>
        <v>837.84</v>
      </c>
      <c r="G521" s="17" t="s">
        <v>395</v>
      </c>
      <c r="H521" s="18">
        <v>4.0389999999999997</v>
      </c>
      <c r="I521" s="19">
        <v>13.4</v>
      </c>
      <c r="J521" s="20">
        <v>21.8</v>
      </c>
      <c r="K521" s="20">
        <v>35.5</v>
      </c>
      <c r="L521" s="15" t="s">
        <v>4</v>
      </c>
      <c r="M521" s="21">
        <v>1.966</v>
      </c>
      <c r="N521" s="15"/>
      <c r="O521" s="44"/>
      <c r="P521" s="17" t="s">
        <v>8</v>
      </c>
      <c r="Q521" s="17" t="s">
        <v>63</v>
      </c>
      <c r="R521" s="17" t="s">
        <v>38</v>
      </c>
      <c r="S521" s="17" t="s">
        <v>44</v>
      </c>
      <c r="T521" s="17" t="s">
        <v>365</v>
      </c>
      <c r="U521" s="17" t="s">
        <v>53</v>
      </c>
      <c r="V521" s="17" t="s">
        <v>52</v>
      </c>
      <c r="W521" s="17" t="s">
        <v>65</v>
      </c>
      <c r="X521" s="17" t="s">
        <v>66</v>
      </c>
      <c r="Y521" s="17" t="s">
        <v>88</v>
      </c>
      <c r="Z521" s="17"/>
      <c r="AA521" s="1" t="str">
        <f>VLOOKUP(A521,'[1]FritsJurgens 2026.01 Standard'!$A:$B,2,0)</f>
        <v>ST.S3.70.G.R.SS</v>
      </c>
    </row>
    <row r="522" spans="1:27" s="6" customFormat="1" x14ac:dyDescent="0.25">
      <c r="A522" s="58">
        <v>8720681617527</v>
      </c>
      <c r="B522" s="22" t="s">
        <v>368</v>
      </c>
      <c r="C522" s="51" t="s">
        <v>1001</v>
      </c>
      <c r="D522" s="39">
        <v>1056.5999999999999</v>
      </c>
      <c r="E522" s="40">
        <f>D522*0.85</f>
        <v>898.1099999999999</v>
      </c>
      <c r="F522" s="40">
        <f>D522*0.8</f>
        <v>845.28</v>
      </c>
      <c r="G522" s="23" t="s">
        <v>395</v>
      </c>
      <c r="H522" s="24">
        <v>3.798</v>
      </c>
      <c r="I522" s="25">
        <v>13.4</v>
      </c>
      <c r="J522" s="26">
        <v>21.8</v>
      </c>
      <c r="K522" s="26">
        <v>35.5</v>
      </c>
      <c r="L522" s="22" t="s">
        <v>4</v>
      </c>
      <c r="M522" s="27">
        <v>1.87</v>
      </c>
      <c r="N522" s="22"/>
      <c r="O522" s="45"/>
      <c r="P522" s="23" t="s">
        <v>8</v>
      </c>
      <c r="Q522" s="23" t="s">
        <v>63</v>
      </c>
      <c r="R522" s="23" t="s">
        <v>38</v>
      </c>
      <c r="S522" s="23" t="s">
        <v>44</v>
      </c>
      <c r="T522" s="23" t="s">
        <v>365</v>
      </c>
      <c r="U522" s="23" t="s">
        <v>54</v>
      </c>
      <c r="V522" s="23" t="s">
        <v>52</v>
      </c>
      <c r="W522" s="23" t="s">
        <v>65</v>
      </c>
      <c r="X522" s="23" t="s">
        <v>66</v>
      </c>
      <c r="Y522" s="23" t="s">
        <v>88</v>
      </c>
      <c r="Z522" s="23"/>
      <c r="AA522" s="1" t="str">
        <f>VLOOKUP(A522,'[1]FritsJurgens 2026.01 Standard'!$A:$B,2,0)</f>
        <v>ST.S3.70.G.S.SS</v>
      </c>
    </row>
    <row r="523" spans="1:27" x14ac:dyDescent="0.25">
      <c r="A523" s="57">
        <v>8718868492821</v>
      </c>
      <c r="B523" s="15" t="s">
        <v>369</v>
      </c>
      <c r="C523" s="16" t="s">
        <v>1198</v>
      </c>
      <c r="D523" s="28">
        <v>1125.0999999999999</v>
      </c>
      <c r="E523" s="30">
        <f>D523*0.85</f>
        <v>956.33499999999992</v>
      </c>
      <c r="F523" s="30">
        <f>D523*0.8</f>
        <v>900.07999999999993</v>
      </c>
      <c r="G523" s="17" t="s">
        <v>395</v>
      </c>
      <c r="H523" s="18">
        <v>4.5659999999999998</v>
      </c>
      <c r="I523" s="19">
        <v>13.4</v>
      </c>
      <c r="J523" s="20">
        <v>21.8</v>
      </c>
      <c r="K523" s="20">
        <v>35.5</v>
      </c>
      <c r="L523" s="15" t="s">
        <v>4</v>
      </c>
      <c r="M523" s="21">
        <v>2.4009999999999998</v>
      </c>
      <c r="N523" s="15"/>
      <c r="O523" s="44"/>
      <c r="P523" s="17"/>
      <c r="Q523" s="17" t="s">
        <v>63</v>
      </c>
      <c r="R523" s="17" t="s">
        <v>38</v>
      </c>
      <c r="S523" s="17" t="s">
        <v>47</v>
      </c>
      <c r="T523" s="17" t="s">
        <v>365</v>
      </c>
      <c r="U523" s="17" t="s">
        <v>53</v>
      </c>
      <c r="V523" s="17" t="s">
        <v>50</v>
      </c>
      <c r="W523" s="17" t="s">
        <v>65</v>
      </c>
      <c r="X523" s="17" t="s">
        <v>66</v>
      </c>
      <c r="Y523" s="17" t="s">
        <v>88</v>
      </c>
      <c r="Z523" s="17" t="s">
        <v>219</v>
      </c>
      <c r="AA523" s="1" t="str">
        <f>VLOOKUP(A523,'[1]FritsJurgens 2026.01 Standard'!$A:$B,2,0)</f>
        <v>ST.S3.TP-R.G.R.SS-WT</v>
      </c>
    </row>
    <row r="524" spans="1:27" x14ac:dyDescent="0.25">
      <c r="A524" s="57">
        <v>8718868492487</v>
      </c>
      <c r="B524" s="15" t="s">
        <v>370</v>
      </c>
      <c r="C524" s="16" t="s">
        <v>1199</v>
      </c>
      <c r="D524" s="28">
        <v>1125.0999999999999</v>
      </c>
      <c r="E524" s="30">
        <f>D524*0.85</f>
        <v>956.33499999999992</v>
      </c>
      <c r="F524" s="30">
        <f>D524*0.8</f>
        <v>900.07999999999993</v>
      </c>
      <c r="G524" s="17" t="s">
        <v>395</v>
      </c>
      <c r="H524" s="18">
        <v>4.5659999999999998</v>
      </c>
      <c r="I524" s="19">
        <v>13.4</v>
      </c>
      <c r="J524" s="20">
        <v>21.8</v>
      </c>
      <c r="K524" s="20">
        <v>35.5</v>
      </c>
      <c r="L524" s="15" t="s">
        <v>4</v>
      </c>
      <c r="M524" s="21">
        <v>2.4009999999999998</v>
      </c>
      <c r="N524" s="15"/>
      <c r="O524" s="44"/>
      <c r="P524" s="17"/>
      <c r="Q524" s="17" t="s">
        <v>63</v>
      </c>
      <c r="R524" s="17" t="s">
        <v>38</v>
      </c>
      <c r="S524" s="17" t="s">
        <v>45</v>
      </c>
      <c r="T524" s="17" t="s">
        <v>365</v>
      </c>
      <c r="U524" s="17" t="s">
        <v>53</v>
      </c>
      <c r="V524" s="17" t="s">
        <v>50</v>
      </c>
      <c r="W524" s="17" t="s">
        <v>65</v>
      </c>
      <c r="X524" s="17" t="s">
        <v>66</v>
      </c>
      <c r="Y524" s="17" t="s">
        <v>88</v>
      </c>
      <c r="Z524" s="17" t="s">
        <v>219</v>
      </c>
      <c r="AA524" s="1" t="str">
        <f>VLOOKUP(A524,'[1]FritsJurgens 2026.01 Standard'!$A:$B,2,0)</f>
        <v>ST.S3.TP-R.G.R.SS-BK</v>
      </c>
    </row>
    <row r="525" spans="1:27" x14ac:dyDescent="0.25">
      <c r="A525" s="57">
        <v>8720681602660</v>
      </c>
      <c r="B525" s="15" t="s">
        <v>371</v>
      </c>
      <c r="C525" s="16" t="s">
        <v>1200</v>
      </c>
      <c r="D525" s="28">
        <v>1125.0999999999999</v>
      </c>
      <c r="E525" s="30">
        <f>D525*0.85</f>
        <v>956.33499999999992</v>
      </c>
      <c r="F525" s="30">
        <f>D525*0.8</f>
        <v>900.07999999999993</v>
      </c>
      <c r="G525" s="17" t="s">
        <v>395</v>
      </c>
      <c r="H525" s="18">
        <v>4.5659999999999998</v>
      </c>
      <c r="I525" s="19">
        <v>13.4</v>
      </c>
      <c r="J525" s="20">
        <v>21.8</v>
      </c>
      <c r="K525" s="20">
        <v>35.5</v>
      </c>
      <c r="L525" s="15" t="s">
        <v>4</v>
      </c>
      <c r="M525" s="21">
        <v>2.4009999999999998</v>
      </c>
      <c r="N525" s="15"/>
      <c r="O525" s="44"/>
      <c r="P525" s="17"/>
      <c r="Q525" s="17" t="s">
        <v>63</v>
      </c>
      <c r="R525" s="17" t="s">
        <v>38</v>
      </c>
      <c r="S525" s="17" t="s">
        <v>46</v>
      </c>
      <c r="T525" s="17" t="s">
        <v>365</v>
      </c>
      <c r="U525" s="17" t="s">
        <v>53</v>
      </c>
      <c r="V525" s="17" t="s">
        <v>50</v>
      </c>
      <c r="W525" s="17" t="s">
        <v>65</v>
      </c>
      <c r="X525" s="17" t="s">
        <v>66</v>
      </c>
      <c r="Y525" s="17" t="s">
        <v>88</v>
      </c>
      <c r="Z525" s="17" t="s">
        <v>219</v>
      </c>
      <c r="AA525" s="1" t="str">
        <f>VLOOKUP(A525,'[1]FritsJurgens 2026.01 Standard'!$A:$B,2,0)</f>
        <v>ST.S3.TP-R.G.R.SS</v>
      </c>
    </row>
    <row r="526" spans="1:27" x14ac:dyDescent="0.25">
      <c r="A526" s="57">
        <v>8719325750492</v>
      </c>
      <c r="B526" s="15" t="s">
        <v>372</v>
      </c>
      <c r="C526" s="16" t="s">
        <v>1002</v>
      </c>
      <c r="D526" s="28">
        <v>1134.4000000000001</v>
      </c>
      <c r="E526" s="30">
        <f>D526*0.85</f>
        <v>964.24</v>
      </c>
      <c r="F526" s="30">
        <f>D526*0.8</f>
        <v>907.5200000000001</v>
      </c>
      <c r="G526" s="17" t="s">
        <v>395</v>
      </c>
      <c r="H526" s="18">
        <v>4.3250000000000002</v>
      </c>
      <c r="I526" s="19">
        <v>13.4</v>
      </c>
      <c r="J526" s="20">
        <v>21.8</v>
      </c>
      <c r="K526" s="20">
        <v>35.5</v>
      </c>
      <c r="L526" s="15" t="s">
        <v>4</v>
      </c>
      <c r="M526" s="21">
        <v>2.3050000000000002</v>
      </c>
      <c r="N526" s="15"/>
      <c r="O526" s="44"/>
      <c r="P526" s="17"/>
      <c r="Q526" s="17" t="s">
        <v>63</v>
      </c>
      <c r="R526" s="17" t="s">
        <v>38</v>
      </c>
      <c r="S526" s="17" t="s">
        <v>47</v>
      </c>
      <c r="T526" s="17" t="s">
        <v>365</v>
      </c>
      <c r="U526" s="17" t="s">
        <v>54</v>
      </c>
      <c r="V526" s="17" t="s">
        <v>50</v>
      </c>
      <c r="W526" s="17" t="s">
        <v>65</v>
      </c>
      <c r="X526" s="17" t="s">
        <v>66</v>
      </c>
      <c r="Y526" s="17" t="s">
        <v>88</v>
      </c>
      <c r="Z526" s="17" t="s">
        <v>219</v>
      </c>
      <c r="AA526" s="1" t="str">
        <f>VLOOKUP(A526,'[1]FritsJurgens 2026.01 Standard'!$A:$B,2,0)</f>
        <v>ST.S3.TP-R.G.S.SS-WT</v>
      </c>
    </row>
    <row r="527" spans="1:27" x14ac:dyDescent="0.25">
      <c r="A527" s="57">
        <v>8718868492494</v>
      </c>
      <c r="B527" s="15" t="s">
        <v>373</v>
      </c>
      <c r="C527" s="16" t="s">
        <v>1003</v>
      </c>
      <c r="D527" s="28">
        <v>1134.4000000000001</v>
      </c>
      <c r="E527" s="30">
        <f>D527*0.85</f>
        <v>964.24</v>
      </c>
      <c r="F527" s="30">
        <f>D527*0.8</f>
        <v>907.5200000000001</v>
      </c>
      <c r="G527" s="17" t="s">
        <v>395</v>
      </c>
      <c r="H527" s="18">
        <v>4.3250000000000002</v>
      </c>
      <c r="I527" s="19">
        <v>13.4</v>
      </c>
      <c r="J527" s="20">
        <v>21.8</v>
      </c>
      <c r="K527" s="20">
        <v>35.5</v>
      </c>
      <c r="L527" s="15" t="s">
        <v>4</v>
      </c>
      <c r="M527" s="21">
        <v>2.3050000000000002</v>
      </c>
      <c r="N527" s="15"/>
      <c r="O527" s="44"/>
      <c r="P527" s="17"/>
      <c r="Q527" s="17" t="s">
        <v>63</v>
      </c>
      <c r="R527" s="17" t="s">
        <v>38</v>
      </c>
      <c r="S527" s="17" t="s">
        <v>45</v>
      </c>
      <c r="T527" s="17" t="s">
        <v>365</v>
      </c>
      <c r="U527" s="17" t="s">
        <v>54</v>
      </c>
      <c r="V527" s="17" t="s">
        <v>50</v>
      </c>
      <c r="W527" s="17" t="s">
        <v>65</v>
      </c>
      <c r="X527" s="17" t="s">
        <v>66</v>
      </c>
      <c r="Y527" s="17" t="s">
        <v>88</v>
      </c>
      <c r="Z527" s="17" t="s">
        <v>219</v>
      </c>
      <c r="AA527" s="1" t="str">
        <f>VLOOKUP(A527,'[1]FritsJurgens 2026.01 Standard'!$A:$B,2,0)</f>
        <v>ST.S3.TP-R.G.S.SS-BK</v>
      </c>
    </row>
    <row r="528" spans="1:27" x14ac:dyDescent="0.25">
      <c r="A528" s="57">
        <v>8720681610252</v>
      </c>
      <c r="B528" s="15" t="s">
        <v>374</v>
      </c>
      <c r="C528" s="16" t="s">
        <v>1004</v>
      </c>
      <c r="D528" s="28">
        <v>1134.4000000000001</v>
      </c>
      <c r="E528" s="30">
        <f>D528*0.85</f>
        <v>964.24</v>
      </c>
      <c r="F528" s="30">
        <f>D528*0.8</f>
        <v>907.5200000000001</v>
      </c>
      <c r="G528" s="17" t="s">
        <v>395</v>
      </c>
      <c r="H528" s="18">
        <v>4.3250000000000002</v>
      </c>
      <c r="I528" s="19">
        <v>13.4</v>
      </c>
      <c r="J528" s="20">
        <v>21.8</v>
      </c>
      <c r="K528" s="20">
        <v>35.5</v>
      </c>
      <c r="L528" s="15" t="s">
        <v>4</v>
      </c>
      <c r="M528" s="21">
        <v>2.3050000000000002</v>
      </c>
      <c r="N528" s="15"/>
      <c r="O528" s="44"/>
      <c r="P528" s="17"/>
      <c r="Q528" s="17" t="s">
        <v>63</v>
      </c>
      <c r="R528" s="17" t="s">
        <v>38</v>
      </c>
      <c r="S528" s="17" t="s">
        <v>46</v>
      </c>
      <c r="T528" s="17" t="s">
        <v>365</v>
      </c>
      <c r="U528" s="17" t="s">
        <v>54</v>
      </c>
      <c r="V528" s="17" t="s">
        <v>50</v>
      </c>
      <c r="W528" s="17" t="s">
        <v>65</v>
      </c>
      <c r="X528" s="17" t="s">
        <v>66</v>
      </c>
      <c r="Y528" s="17" t="s">
        <v>88</v>
      </c>
      <c r="Z528" s="17" t="s">
        <v>219</v>
      </c>
      <c r="AA528" s="1" t="str">
        <f>VLOOKUP(A528,'[1]FritsJurgens 2026.01 Standard'!$A:$B,2,0)</f>
        <v>ST.S3.TP-R.G.S.SS</v>
      </c>
    </row>
    <row r="529" spans="1:27" x14ac:dyDescent="0.25">
      <c r="A529" s="57">
        <v>8720681611341</v>
      </c>
      <c r="B529" s="15" t="s">
        <v>1</v>
      </c>
      <c r="C529" s="16" t="s">
        <v>567</v>
      </c>
      <c r="D529" s="28">
        <v>100.7</v>
      </c>
      <c r="E529" s="30">
        <f>D529*0.85</f>
        <v>85.594999999999999</v>
      </c>
      <c r="F529" s="30">
        <f>D529*0.8</f>
        <v>80.56</v>
      </c>
      <c r="G529" s="17" t="s">
        <v>395</v>
      </c>
      <c r="H529" s="18">
        <v>0.58899999999999997</v>
      </c>
      <c r="I529" s="19">
        <v>5.3</v>
      </c>
      <c r="J529" s="20">
        <v>20</v>
      </c>
      <c r="K529" s="20">
        <v>34</v>
      </c>
      <c r="L529" s="15" t="s">
        <v>4</v>
      </c>
      <c r="M529" s="21">
        <v>3.8999999999999924E-2</v>
      </c>
      <c r="N529" s="15"/>
      <c r="O529" s="44"/>
      <c r="P529" s="17"/>
      <c r="Q529" s="17" t="s">
        <v>402</v>
      </c>
      <c r="R529" s="17"/>
      <c r="S529" s="17"/>
      <c r="T529" s="17"/>
      <c r="U529" s="17"/>
      <c r="V529" s="17"/>
      <c r="W529" s="17"/>
      <c r="X529" s="17"/>
      <c r="Y529" s="17"/>
      <c r="Z529" s="17"/>
      <c r="AA529" s="1" t="str">
        <f>VLOOKUP(A529,'[1]FritsJurgens 2026.01 Standard'!$A:$B,2,0)</f>
        <v>BP.One.40.G.X.BK</v>
      </c>
    </row>
    <row r="530" spans="1:27" x14ac:dyDescent="0.25">
      <c r="A530" s="57">
        <v>8720681611358</v>
      </c>
      <c r="B530" s="15" t="s">
        <v>5</v>
      </c>
      <c r="C530" s="16" t="s">
        <v>568</v>
      </c>
      <c r="D530" s="28">
        <v>100.7</v>
      </c>
      <c r="E530" s="30">
        <f>D530*0.85</f>
        <v>85.594999999999999</v>
      </c>
      <c r="F530" s="30">
        <f>D530*0.8</f>
        <v>80.56</v>
      </c>
      <c r="G530" s="17" t="s">
        <v>395</v>
      </c>
      <c r="H530" s="18">
        <v>0.58899999999999997</v>
      </c>
      <c r="I530" s="19">
        <v>5.3</v>
      </c>
      <c r="J530" s="20">
        <v>20</v>
      </c>
      <c r="K530" s="20">
        <v>34</v>
      </c>
      <c r="L530" s="15" t="s">
        <v>4</v>
      </c>
      <c r="M530" s="21">
        <v>3.8999999999999924E-2</v>
      </c>
      <c r="N530" s="15"/>
      <c r="O530" s="44"/>
      <c r="P530" s="17"/>
      <c r="Q530" s="17" t="s">
        <v>402</v>
      </c>
      <c r="R530" s="17"/>
      <c r="S530" s="17"/>
      <c r="T530" s="17"/>
      <c r="U530" s="17"/>
      <c r="V530" s="17"/>
      <c r="W530" s="17"/>
      <c r="X530" s="17"/>
      <c r="Y530" s="17"/>
      <c r="Z530" s="17"/>
      <c r="AA530" s="1" t="str">
        <f>VLOOKUP(A530,'[1]FritsJurgens 2026.01 Standard'!$A:$B,2,0)</f>
        <v>BP.One.40.G.X.SS</v>
      </c>
    </row>
    <row r="531" spans="1:27" x14ac:dyDescent="0.25">
      <c r="A531" s="57">
        <v>8720681611266</v>
      </c>
      <c r="B531" s="15" t="s">
        <v>6</v>
      </c>
      <c r="C531" s="16" t="s">
        <v>569</v>
      </c>
      <c r="D531" s="28">
        <v>100.7</v>
      </c>
      <c r="E531" s="30">
        <f>D531*0.85</f>
        <v>85.594999999999999</v>
      </c>
      <c r="F531" s="30">
        <f>D531*0.8</f>
        <v>80.56</v>
      </c>
      <c r="G531" s="17" t="s">
        <v>395</v>
      </c>
      <c r="H531" s="18">
        <v>0.55000000000000004</v>
      </c>
      <c r="I531" s="19">
        <v>5.3</v>
      </c>
      <c r="J531" s="20">
        <v>20</v>
      </c>
      <c r="K531" s="20">
        <v>34</v>
      </c>
      <c r="L531" s="15" t="s">
        <v>4</v>
      </c>
      <c r="M531" s="21">
        <v>0</v>
      </c>
      <c r="N531" s="15" t="s">
        <v>7</v>
      </c>
      <c r="O531" s="44"/>
      <c r="P531" s="17"/>
      <c r="Q531" s="17" t="s">
        <v>402</v>
      </c>
      <c r="R531" s="17"/>
      <c r="S531" s="17"/>
      <c r="T531" s="17"/>
      <c r="U531" s="17"/>
      <c r="V531" s="17"/>
      <c r="W531" s="17"/>
      <c r="X531" s="17"/>
      <c r="Y531" s="17"/>
      <c r="Z531" s="17"/>
      <c r="AA531" s="1" t="str">
        <f>VLOOKUP(A531,'[1]FritsJurgens 2026.01 Standard'!$A:$B,2,0)</f>
        <v>BP.One.70.G.X.XX</v>
      </c>
    </row>
    <row r="532" spans="1:27" x14ac:dyDescent="0.25">
      <c r="A532" s="57">
        <v>8720681606316</v>
      </c>
      <c r="B532" s="15" t="s">
        <v>542</v>
      </c>
      <c r="C532" s="16" t="s">
        <v>544</v>
      </c>
      <c r="D532" s="28">
        <v>639.5</v>
      </c>
      <c r="E532" s="30">
        <f>D532*0.85</f>
        <v>543.57499999999993</v>
      </c>
      <c r="F532" s="30">
        <f>D532*0.8</f>
        <v>511.6</v>
      </c>
      <c r="G532" s="17" t="s">
        <v>395</v>
      </c>
      <c r="H532" s="18">
        <v>3.286</v>
      </c>
      <c r="I532" s="19">
        <v>5.5</v>
      </c>
      <c r="J532" s="20">
        <v>20</v>
      </c>
      <c r="K532" s="20">
        <v>34</v>
      </c>
      <c r="L532" s="15" t="s">
        <v>537</v>
      </c>
      <c r="M532" s="21">
        <v>2.7359999999999998</v>
      </c>
      <c r="N532" s="15"/>
      <c r="O532" s="44"/>
      <c r="P532" s="17"/>
      <c r="Q532" s="17" t="s">
        <v>402</v>
      </c>
      <c r="R532" s="17"/>
      <c r="S532" s="17"/>
      <c r="T532" s="17"/>
      <c r="U532" s="17"/>
      <c r="V532" s="17"/>
      <c r="W532" s="17"/>
      <c r="X532" s="17"/>
      <c r="Y532" s="17"/>
      <c r="Z532" s="17"/>
      <c r="AA532" s="1" t="str">
        <f>VLOOKUP(A532,'[1]FritsJurgens 2026.01 Standard'!$A:$B,2,0)</f>
        <v>BP.M+.40.AA.X.BK</v>
      </c>
    </row>
    <row r="533" spans="1:27" x14ac:dyDescent="0.25">
      <c r="A533" s="57">
        <v>8720681606545</v>
      </c>
      <c r="B533" s="15" t="s">
        <v>543</v>
      </c>
      <c r="C533" s="16" t="s">
        <v>545</v>
      </c>
      <c r="D533" s="28">
        <v>639.5</v>
      </c>
      <c r="E533" s="30">
        <f>D533*0.85</f>
        <v>543.57499999999993</v>
      </c>
      <c r="F533" s="30">
        <f>D533*0.8</f>
        <v>511.6</v>
      </c>
      <c r="G533" s="17" t="s">
        <v>395</v>
      </c>
      <c r="H533" s="18">
        <v>3.286</v>
      </c>
      <c r="I533" s="19">
        <v>5.5</v>
      </c>
      <c r="J533" s="20">
        <v>20</v>
      </c>
      <c r="K533" s="20">
        <v>34</v>
      </c>
      <c r="L533" s="15" t="s">
        <v>602</v>
      </c>
      <c r="M533" s="21">
        <v>2.7359999999999998</v>
      </c>
      <c r="N533" s="15"/>
      <c r="O533" s="44"/>
      <c r="P533" s="17"/>
      <c r="Q533" s="17" t="s">
        <v>402</v>
      </c>
      <c r="R533" s="17"/>
      <c r="S533" s="17"/>
      <c r="T533" s="17"/>
      <c r="U533" s="17"/>
      <c r="V533" s="17"/>
      <c r="W533" s="17"/>
      <c r="X533" s="17"/>
      <c r="Y533" s="17"/>
      <c r="Z533" s="17"/>
      <c r="AA533" s="1" t="str">
        <f>VLOOKUP(A533,'[1]FritsJurgens 2026.01 Standard'!$A:$B,2,0)</f>
        <v>BP.M+.40.AA.X.SS</v>
      </c>
    </row>
    <row r="534" spans="1:27" x14ac:dyDescent="0.25">
      <c r="A534" s="57">
        <v>8720681603780</v>
      </c>
      <c r="B534" s="15" t="s">
        <v>9</v>
      </c>
      <c r="C534" s="50" t="s">
        <v>570</v>
      </c>
      <c r="D534" s="28">
        <v>675.2</v>
      </c>
      <c r="E534" s="30">
        <f>D534*0.85</f>
        <v>573.92000000000007</v>
      </c>
      <c r="F534" s="30">
        <f>D534*0.8</f>
        <v>540.16000000000008</v>
      </c>
      <c r="G534" s="17" t="s">
        <v>395</v>
      </c>
      <c r="H534" s="18">
        <v>3.286</v>
      </c>
      <c r="I534" s="19">
        <v>5.3</v>
      </c>
      <c r="J534" s="20">
        <v>20</v>
      </c>
      <c r="K534" s="20">
        <v>34</v>
      </c>
      <c r="L534" s="15">
        <v>83026000</v>
      </c>
      <c r="M534" s="21">
        <v>2.7359999999999998</v>
      </c>
      <c r="N534" s="15"/>
      <c r="O534" s="44"/>
      <c r="P534" s="17" t="s">
        <v>8</v>
      </c>
      <c r="Q534" s="17" t="s">
        <v>402</v>
      </c>
      <c r="R534" s="17"/>
      <c r="S534" s="17"/>
      <c r="T534" s="17"/>
      <c r="U534" s="17"/>
      <c r="V534" s="17"/>
      <c r="W534" s="17"/>
      <c r="X534" s="17"/>
      <c r="Y534" s="17"/>
      <c r="Z534" s="17"/>
      <c r="AA534" s="1" t="str">
        <f>VLOOKUP(A534,'[1]FritsJurgens 2026.01 Standard'!$A:$B,2,0)</f>
        <v>BP.M+.40.A.X.BK</v>
      </c>
    </row>
    <row r="535" spans="1:27" x14ac:dyDescent="0.25">
      <c r="A535" s="57">
        <v>8720681616582</v>
      </c>
      <c r="B535" s="15" t="s">
        <v>10</v>
      </c>
      <c r="C535" s="50" t="s">
        <v>571</v>
      </c>
      <c r="D535" s="28">
        <v>675.2</v>
      </c>
      <c r="E535" s="30">
        <f>D535*0.85</f>
        <v>573.92000000000007</v>
      </c>
      <c r="F535" s="30">
        <f>D535*0.8</f>
        <v>540.16000000000008</v>
      </c>
      <c r="G535" s="17" t="s">
        <v>395</v>
      </c>
      <c r="H535" s="18">
        <v>3.286</v>
      </c>
      <c r="I535" s="19">
        <v>5.3</v>
      </c>
      <c r="J535" s="20">
        <v>20</v>
      </c>
      <c r="K535" s="20">
        <v>34</v>
      </c>
      <c r="L535" s="15">
        <v>83026000</v>
      </c>
      <c r="M535" s="21">
        <v>2.7359999999999998</v>
      </c>
      <c r="N535" s="15"/>
      <c r="O535" s="44"/>
      <c r="P535" s="17" t="s">
        <v>8</v>
      </c>
      <c r="Q535" s="17" t="s">
        <v>402</v>
      </c>
      <c r="R535" s="17"/>
      <c r="S535" s="17"/>
      <c r="T535" s="17"/>
      <c r="U535" s="17"/>
      <c r="V535" s="17"/>
      <c r="W535" s="17"/>
      <c r="X535" s="17"/>
      <c r="Y535" s="17"/>
      <c r="Z535" s="17"/>
      <c r="AA535" s="1" t="str">
        <f>VLOOKUP(A535,'[1]FritsJurgens 2026.01 Standard'!$A:$B,2,0)</f>
        <v>BP.M+.40.A.X.SS</v>
      </c>
    </row>
    <row r="536" spans="1:27" x14ac:dyDescent="0.25">
      <c r="A536" s="57">
        <v>8720681616124</v>
      </c>
      <c r="B536" s="15" t="s">
        <v>11</v>
      </c>
      <c r="C536" s="50" t="s">
        <v>572</v>
      </c>
      <c r="D536" s="28">
        <v>700.2</v>
      </c>
      <c r="E536" s="30">
        <f>D536*0.85</f>
        <v>595.17000000000007</v>
      </c>
      <c r="F536" s="30">
        <f>D536*0.8</f>
        <v>560.16000000000008</v>
      </c>
      <c r="G536" s="17" t="s">
        <v>395</v>
      </c>
      <c r="H536" s="18">
        <v>3.286</v>
      </c>
      <c r="I536" s="19">
        <v>5.3</v>
      </c>
      <c r="J536" s="20">
        <v>20</v>
      </c>
      <c r="K536" s="20">
        <v>34</v>
      </c>
      <c r="L536" s="15">
        <v>83026000</v>
      </c>
      <c r="M536" s="21">
        <v>2.7359999999999998</v>
      </c>
      <c r="N536" s="15"/>
      <c r="O536" s="44"/>
      <c r="P536" s="17" t="s">
        <v>8</v>
      </c>
      <c r="Q536" s="17" t="s">
        <v>402</v>
      </c>
      <c r="R536" s="17"/>
      <c r="S536" s="17"/>
      <c r="T536" s="17"/>
      <c r="U536" s="17"/>
      <c r="V536" s="17"/>
      <c r="W536" s="17"/>
      <c r="X536" s="17"/>
      <c r="Y536" s="17"/>
      <c r="Z536" s="17"/>
      <c r="AA536" s="1" t="str">
        <f>VLOOKUP(A536,'[1]FritsJurgens 2026.01 Standard'!$A:$B,2,0)</f>
        <v>BP.M+.40.B.X.BK</v>
      </c>
    </row>
    <row r="537" spans="1:27" x14ac:dyDescent="0.25">
      <c r="A537" s="57">
        <v>8720681603438</v>
      </c>
      <c r="B537" s="15" t="s">
        <v>12</v>
      </c>
      <c r="C537" s="50" t="s">
        <v>573</v>
      </c>
      <c r="D537" s="28">
        <v>700.2</v>
      </c>
      <c r="E537" s="30">
        <f>D537*0.85</f>
        <v>595.17000000000007</v>
      </c>
      <c r="F537" s="30">
        <f>D537*0.8</f>
        <v>560.16000000000008</v>
      </c>
      <c r="G537" s="17" t="s">
        <v>395</v>
      </c>
      <c r="H537" s="18">
        <v>3.286</v>
      </c>
      <c r="I537" s="19">
        <v>5.3</v>
      </c>
      <c r="J537" s="20">
        <v>20</v>
      </c>
      <c r="K537" s="20">
        <v>34</v>
      </c>
      <c r="L537" s="15">
        <v>83026000</v>
      </c>
      <c r="M537" s="21">
        <v>2.7359999999999998</v>
      </c>
      <c r="N537" s="15"/>
      <c r="O537" s="44"/>
      <c r="P537" s="17" t="s">
        <v>8</v>
      </c>
      <c r="Q537" s="17" t="s">
        <v>402</v>
      </c>
      <c r="R537" s="17"/>
      <c r="S537" s="17"/>
      <c r="T537" s="17"/>
      <c r="U537" s="17"/>
      <c r="V537" s="17"/>
      <c r="W537" s="17"/>
      <c r="X537" s="17"/>
      <c r="Y537" s="17"/>
      <c r="Z537" s="17"/>
      <c r="AA537" s="1" t="str">
        <f>VLOOKUP(A537,'[1]FritsJurgens 2026.01 Standard'!$A:$B,2,0)</f>
        <v>BP.M+.40.B.X.SS</v>
      </c>
    </row>
    <row r="538" spans="1:27" x14ac:dyDescent="0.25">
      <c r="A538" s="57">
        <v>8720681610498</v>
      </c>
      <c r="B538" s="15" t="s">
        <v>13</v>
      </c>
      <c r="C538" s="50" t="s">
        <v>574</v>
      </c>
      <c r="D538" s="28">
        <v>862.5</v>
      </c>
      <c r="E538" s="30">
        <f>D538*0.85</f>
        <v>733.125</v>
      </c>
      <c r="F538" s="30">
        <f>D538*0.8</f>
        <v>690</v>
      </c>
      <c r="G538" s="17" t="s">
        <v>395</v>
      </c>
      <c r="H538" s="18">
        <v>3.286</v>
      </c>
      <c r="I538" s="19">
        <v>5.3</v>
      </c>
      <c r="J538" s="20">
        <v>20</v>
      </c>
      <c r="K538" s="20">
        <v>34</v>
      </c>
      <c r="L538" s="15">
        <v>83026000</v>
      </c>
      <c r="M538" s="21">
        <v>2.7359999999999998</v>
      </c>
      <c r="N538" s="15"/>
      <c r="O538" s="44"/>
      <c r="P538" s="17" t="s">
        <v>8</v>
      </c>
      <c r="Q538" s="17" t="s">
        <v>402</v>
      </c>
      <c r="R538" s="17"/>
      <c r="S538" s="17"/>
      <c r="T538" s="17"/>
      <c r="U538" s="17"/>
      <c r="V538" s="17"/>
      <c r="W538" s="17"/>
      <c r="X538" s="17"/>
      <c r="Y538" s="17"/>
      <c r="Z538" s="17"/>
      <c r="AA538" s="1" t="str">
        <f>VLOOKUP(A538,'[1]FritsJurgens 2026.01 Standard'!$A:$B,2,0)</f>
        <v>BP.M+.40.C.X.BK</v>
      </c>
    </row>
    <row r="539" spans="1:27" x14ac:dyDescent="0.25">
      <c r="A539" s="57">
        <v>8720681602455</v>
      </c>
      <c r="B539" s="15" t="s">
        <v>14</v>
      </c>
      <c r="C539" s="50" t="s">
        <v>575</v>
      </c>
      <c r="D539" s="28">
        <v>862.5</v>
      </c>
      <c r="E539" s="30">
        <f>D539*0.85</f>
        <v>733.125</v>
      </c>
      <c r="F539" s="30">
        <f>D539*0.8</f>
        <v>690</v>
      </c>
      <c r="G539" s="17" t="s">
        <v>395</v>
      </c>
      <c r="H539" s="18">
        <v>3.286</v>
      </c>
      <c r="I539" s="19">
        <v>5.3</v>
      </c>
      <c r="J539" s="20">
        <v>20</v>
      </c>
      <c r="K539" s="20">
        <v>34</v>
      </c>
      <c r="L539" s="15">
        <v>83026000</v>
      </c>
      <c r="M539" s="21">
        <v>2.7359999999999998</v>
      </c>
      <c r="N539" s="15"/>
      <c r="O539" s="44"/>
      <c r="P539" s="17" t="s">
        <v>8</v>
      </c>
      <c r="Q539" s="17" t="s">
        <v>402</v>
      </c>
      <c r="R539" s="17"/>
      <c r="S539" s="17"/>
      <c r="T539" s="17"/>
      <c r="U539" s="17"/>
      <c r="V539" s="17"/>
      <c r="W539" s="17"/>
      <c r="X539" s="17"/>
      <c r="Y539" s="17"/>
      <c r="Z539" s="17"/>
      <c r="AA539" s="1" t="str">
        <f>VLOOKUP(A539,'[1]FritsJurgens 2026.01 Standard'!$A:$B,2,0)</f>
        <v>BP.M+.40.C.X.SS</v>
      </c>
    </row>
    <row r="540" spans="1:27" x14ac:dyDescent="0.25">
      <c r="A540" s="57">
        <v>8720681600291</v>
      </c>
      <c r="B540" s="15" t="s">
        <v>15</v>
      </c>
      <c r="C540" s="50" t="s">
        <v>576</v>
      </c>
      <c r="D540" s="28">
        <v>1005.9</v>
      </c>
      <c r="E540" s="30">
        <f>D540*0.85</f>
        <v>855.01499999999999</v>
      </c>
      <c r="F540" s="30">
        <f>D540*0.8</f>
        <v>804.72</v>
      </c>
      <c r="G540" s="17" t="s">
        <v>395</v>
      </c>
      <c r="H540" s="18">
        <v>3.286</v>
      </c>
      <c r="I540" s="19">
        <v>5.3</v>
      </c>
      <c r="J540" s="20">
        <v>20</v>
      </c>
      <c r="K540" s="20">
        <v>34</v>
      </c>
      <c r="L540" s="15">
        <v>83026000</v>
      </c>
      <c r="M540" s="21">
        <v>2.7359999999999998</v>
      </c>
      <c r="N540" s="15"/>
      <c r="O540" s="44"/>
      <c r="P540" s="17" t="s">
        <v>8</v>
      </c>
      <c r="Q540" s="17" t="s">
        <v>402</v>
      </c>
      <c r="R540" s="17"/>
      <c r="S540" s="17"/>
      <c r="T540" s="17"/>
      <c r="U540" s="17"/>
      <c r="V540" s="17"/>
      <c r="W540" s="17"/>
      <c r="X540" s="17"/>
      <c r="Y540" s="17"/>
      <c r="Z540" s="17"/>
      <c r="AA540" s="1" t="str">
        <f>VLOOKUP(A540,'[1]FritsJurgens 2026.01 Standard'!$A:$B,2,0)</f>
        <v>BP.M+.40.D.X.BK</v>
      </c>
    </row>
    <row r="541" spans="1:27" x14ac:dyDescent="0.25">
      <c r="A541" s="57">
        <v>8720681605883</v>
      </c>
      <c r="B541" s="15" t="s">
        <v>16</v>
      </c>
      <c r="C541" s="50" t="s">
        <v>577</v>
      </c>
      <c r="D541" s="28">
        <v>1005.9</v>
      </c>
      <c r="E541" s="30">
        <f>D541*0.85</f>
        <v>855.01499999999999</v>
      </c>
      <c r="F541" s="30">
        <f>D541*0.8</f>
        <v>804.72</v>
      </c>
      <c r="G541" s="17" t="s">
        <v>395</v>
      </c>
      <c r="H541" s="18">
        <v>3.286</v>
      </c>
      <c r="I541" s="19">
        <v>5.3</v>
      </c>
      <c r="J541" s="20">
        <v>20</v>
      </c>
      <c r="K541" s="20">
        <v>34</v>
      </c>
      <c r="L541" s="15">
        <v>83026000</v>
      </c>
      <c r="M541" s="21">
        <v>2.7359999999999998</v>
      </c>
      <c r="N541" s="15"/>
      <c r="O541" s="44"/>
      <c r="P541" s="17" t="s">
        <v>8</v>
      </c>
      <c r="Q541" s="17" t="s">
        <v>402</v>
      </c>
      <c r="R541" s="17"/>
      <c r="S541" s="17"/>
      <c r="T541" s="17"/>
      <c r="U541" s="17"/>
      <c r="V541" s="17"/>
      <c r="W541" s="17"/>
      <c r="X541" s="17"/>
      <c r="Y541" s="17"/>
      <c r="Z541" s="17"/>
      <c r="AA541" s="1" t="str">
        <f>VLOOKUP(A541,'[1]FritsJurgens 2026.01 Standard'!$A:$B,2,0)</f>
        <v>BP.M+.40.D.X.SS</v>
      </c>
    </row>
    <row r="542" spans="1:27" x14ac:dyDescent="0.25">
      <c r="A542" s="57">
        <v>8720681604893</v>
      </c>
      <c r="B542" s="15" t="s">
        <v>17</v>
      </c>
      <c r="C542" s="50" t="s">
        <v>578</v>
      </c>
      <c r="D542" s="28">
        <v>1089.2</v>
      </c>
      <c r="E542" s="30">
        <f>D542*0.85</f>
        <v>925.82</v>
      </c>
      <c r="F542" s="30">
        <f>D542*0.8</f>
        <v>871.36000000000013</v>
      </c>
      <c r="G542" s="17" t="s">
        <v>395</v>
      </c>
      <c r="H542" s="18">
        <v>3.286</v>
      </c>
      <c r="I542" s="19">
        <v>5.3</v>
      </c>
      <c r="J542" s="20">
        <v>20</v>
      </c>
      <c r="K542" s="20">
        <v>34</v>
      </c>
      <c r="L542" s="15">
        <v>83026000</v>
      </c>
      <c r="M542" s="21">
        <v>2.7359999999999998</v>
      </c>
      <c r="N542" s="15"/>
      <c r="O542" s="44"/>
      <c r="P542" s="17" t="s">
        <v>8</v>
      </c>
      <c r="Q542" s="17" t="s">
        <v>402</v>
      </c>
      <c r="R542" s="17"/>
      <c r="S542" s="17"/>
      <c r="T542" s="17"/>
      <c r="U542" s="17"/>
      <c r="V542" s="17"/>
      <c r="W542" s="17"/>
      <c r="X542" s="17"/>
      <c r="Y542" s="17"/>
      <c r="Z542" s="17"/>
      <c r="AA542" s="1" t="str">
        <f>VLOOKUP(A542,'[1]FritsJurgens 2026.01 Standard'!$A:$B,2,0)</f>
        <v>BP.M+.40.E.X.BK</v>
      </c>
    </row>
    <row r="543" spans="1:27" x14ac:dyDescent="0.25">
      <c r="A543" s="57">
        <v>8720681614281</v>
      </c>
      <c r="B543" s="15" t="s">
        <v>18</v>
      </c>
      <c r="C543" s="50" t="s">
        <v>579</v>
      </c>
      <c r="D543" s="28">
        <v>1089.2</v>
      </c>
      <c r="E543" s="30">
        <f>D543*0.85</f>
        <v>925.82</v>
      </c>
      <c r="F543" s="30">
        <f>D543*0.8</f>
        <v>871.36000000000013</v>
      </c>
      <c r="G543" s="17" t="s">
        <v>395</v>
      </c>
      <c r="H543" s="18">
        <v>3.286</v>
      </c>
      <c r="I543" s="19">
        <v>5.3</v>
      </c>
      <c r="J543" s="20">
        <v>20</v>
      </c>
      <c r="K543" s="20">
        <v>34</v>
      </c>
      <c r="L543" s="15">
        <v>83026000</v>
      </c>
      <c r="M543" s="21">
        <v>2.7359999999999998</v>
      </c>
      <c r="N543" s="15"/>
      <c r="O543" s="44"/>
      <c r="P543" s="17" t="s">
        <v>8</v>
      </c>
      <c r="Q543" s="17" t="s">
        <v>402</v>
      </c>
      <c r="R543" s="17"/>
      <c r="S543" s="17"/>
      <c r="T543" s="17"/>
      <c r="U543" s="17"/>
      <c r="V543" s="17"/>
      <c r="W543" s="17"/>
      <c r="X543" s="17"/>
      <c r="Y543" s="17"/>
      <c r="Z543" s="17"/>
      <c r="AA543" s="1" t="str">
        <f>VLOOKUP(A543,'[1]FritsJurgens 2026.01 Standard'!$A:$B,2,0)</f>
        <v>BP.M+.40.E.X.SS</v>
      </c>
    </row>
    <row r="544" spans="1:27" x14ac:dyDescent="0.25">
      <c r="A544" s="57">
        <v>8720681606378</v>
      </c>
      <c r="B544" s="15" t="s">
        <v>19</v>
      </c>
      <c r="C544" s="50" t="s">
        <v>580</v>
      </c>
      <c r="D544" s="28">
        <v>1388.7</v>
      </c>
      <c r="E544" s="30">
        <f>D544*0.85</f>
        <v>1180.395</v>
      </c>
      <c r="F544" s="30">
        <f>D544*0.8</f>
        <v>1110.96</v>
      </c>
      <c r="G544" s="17" t="s">
        <v>395</v>
      </c>
      <c r="H544" s="18">
        <v>4.5229999999999997</v>
      </c>
      <c r="I544" s="19">
        <v>5.3</v>
      </c>
      <c r="J544" s="20">
        <v>20</v>
      </c>
      <c r="K544" s="20">
        <v>34</v>
      </c>
      <c r="L544" s="15">
        <v>83026000</v>
      </c>
      <c r="M544" s="21">
        <v>4.0129999999999999</v>
      </c>
      <c r="N544" s="15"/>
      <c r="O544" s="44"/>
      <c r="P544" s="17" t="s">
        <v>8</v>
      </c>
      <c r="Q544" s="17" t="s">
        <v>402</v>
      </c>
      <c r="R544" s="17"/>
      <c r="S544" s="17"/>
      <c r="T544" s="17"/>
      <c r="U544" s="17"/>
      <c r="V544" s="17"/>
      <c r="W544" s="17"/>
      <c r="X544" s="17"/>
      <c r="Y544" s="17"/>
      <c r="Z544" s="17"/>
      <c r="AA544" s="1" t="str">
        <f>VLOOKUP(A544,'[1]FritsJurgens 2026.01 Standard'!$A:$B,2,0)</f>
        <v>BP.M+.40.F.X.BK</v>
      </c>
    </row>
    <row r="545" spans="1:27" x14ac:dyDescent="0.25">
      <c r="A545" s="57">
        <v>8720681604466</v>
      </c>
      <c r="B545" s="15" t="s">
        <v>20</v>
      </c>
      <c r="C545" s="50" t="s">
        <v>581</v>
      </c>
      <c r="D545" s="28">
        <v>1388.7</v>
      </c>
      <c r="E545" s="30">
        <f>D545*0.85</f>
        <v>1180.395</v>
      </c>
      <c r="F545" s="30">
        <f>D545*0.8</f>
        <v>1110.96</v>
      </c>
      <c r="G545" s="17" t="s">
        <v>395</v>
      </c>
      <c r="H545" s="18">
        <v>4.5229999999999997</v>
      </c>
      <c r="I545" s="19">
        <v>5.3</v>
      </c>
      <c r="J545" s="20">
        <v>20</v>
      </c>
      <c r="K545" s="20">
        <v>34</v>
      </c>
      <c r="L545" s="15">
        <v>83026000</v>
      </c>
      <c r="M545" s="21">
        <v>4.0129999999999999</v>
      </c>
      <c r="N545" s="15"/>
      <c r="O545" s="44"/>
      <c r="P545" s="17" t="s">
        <v>8</v>
      </c>
      <c r="Q545" s="17" t="s">
        <v>402</v>
      </c>
      <c r="R545" s="17"/>
      <c r="S545" s="17"/>
      <c r="T545" s="17"/>
      <c r="U545" s="17"/>
      <c r="V545" s="17"/>
      <c r="W545" s="17"/>
      <c r="X545" s="17"/>
      <c r="Y545" s="17"/>
      <c r="Z545" s="17"/>
      <c r="AA545" s="1" t="str">
        <f>VLOOKUP(A545,'[1]FritsJurgens 2026.01 Standard'!$A:$B,2,0)</f>
        <v>BP.M+.40.F.X.SS</v>
      </c>
    </row>
    <row r="546" spans="1:27" x14ac:dyDescent="0.25">
      <c r="A546" s="57">
        <v>8720681617374</v>
      </c>
      <c r="B546" s="15" t="s">
        <v>21</v>
      </c>
      <c r="C546" s="50" t="s">
        <v>582</v>
      </c>
      <c r="D546" s="28">
        <v>1546.2</v>
      </c>
      <c r="E546" s="30">
        <f>D546*0.85</f>
        <v>1314.27</v>
      </c>
      <c r="F546" s="30">
        <f>D546*0.8</f>
        <v>1236.96</v>
      </c>
      <c r="G546" s="17" t="s">
        <v>395</v>
      </c>
      <c r="H546" s="18">
        <v>4.5229999999999997</v>
      </c>
      <c r="I546" s="19">
        <v>5.3</v>
      </c>
      <c r="J546" s="20">
        <v>20</v>
      </c>
      <c r="K546" s="20">
        <v>34</v>
      </c>
      <c r="L546" s="15">
        <v>83026000</v>
      </c>
      <c r="M546" s="21">
        <v>4.0129999999999999</v>
      </c>
      <c r="N546" s="15"/>
      <c r="O546" s="44"/>
      <c r="P546" s="17" t="s">
        <v>8</v>
      </c>
      <c r="Q546" s="17" t="s">
        <v>402</v>
      </c>
      <c r="R546" s="17"/>
      <c r="S546" s="17"/>
      <c r="T546" s="17"/>
      <c r="U546" s="17"/>
      <c r="V546" s="17"/>
      <c r="W546" s="17"/>
      <c r="X546" s="17"/>
      <c r="Y546" s="17"/>
      <c r="Z546" s="17"/>
      <c r="AA546" s="1" t="str">
        <f>VLOOKUP(A546,'[1]FritsJurgens 2026.01 Standard'!$A:$B,2,0)</f>
        <v>BP.M+.40.G.X.BK</v>
      </c>
    </row>
    <row r="547" spans="1:27" x14ac:dyDescent="0.25">
      <c r="A547" s="57">
        <v>8720681612836</v>
      </c>
      <c r="B547" s="15" t="s">
        <v>22</v>
      </c>
      <c r="C547" s="50" t="s">
        <v>583</v>
      </c>
      <c r="D547" s="28">
        <v>1546.2</v>
      </c>
      <c r="E547" s="30">
        <f>D547*0.85</f>
        <v>1314.27</v>
      </c>
      <c r="F547" s="30">
        <f>D547*0.8</f>
        <v>1236.96</v>
      </c>
      <c r="G547" s="17" t="s">
        <v>395</v>
      </c>
      <c r="H547" s="18">
        <v>4.5229999999999997</v>
      </c>
      <c r="I547" s="19">
        <v>5.3</v>
      </c>
      <c r="J547" s="20">
        <v>20</v>
      </c>
      <c r="K547" s="20">
        <v>34</v>
      </c>
      <c r="L547" s="15">
        <v>83026000</v>
      </c>
      <c r="M547" s="21">
        <v>4.0129999999999999</v>
      </c>
      <c r="N547" s="15"/>
      <c r="O547" s="44"/>
      <c r="P547" s="17" t="s">
        <v>8</v>
      </c>
      <c r="Q547" s="17" t="s">
        <v>402</v>
      </c>
      <c r="R547" s="17"/>
      <c r="S547" s="17"/>
      <c r="T547" s="17"/>
      <c r="U547" s="17"/>
      <c r="V547" s="17"/>
      <c r="W547" s="17"/>
      <c r="X547" s="17"/>
      <c r="Y547" s="17"/>
      <c r="Z547" s="17"/>
      <c r="AA547" s="1" t="str">
        <f>VLOOKUP(A547,'[1]FritsJurgens 2026.01 Standard'!$A:$B,2,0)</f>
        <v>BP.M+.40.G.X.SS</v>
      </c>
    </row>
    <row r="548" spans="1:27" x14ac:dyDescent="0.25">
      <c r="A548" s="57">
        <v>8720681606422</v>
      </c>
      <c r="B548" s="15" t="s">
        <v>603</v>
      </c>
      <c r="C548" s="50" t="s">
        <v>604</v>
      </c>
      <c r="D548" s="28">
        <v>616.6</v>
      </c>
      <c r="E548" s="30">
        <f>D548*0.85</f>
        <v>524.11</v>
      </c>
      <c r="F548" s="30">
        <f>D548*0.8</f>
        <v>493.28000000000003</v>
      </c>
      <c r="G548" s="17" t="s">
        <v>395</v>
      </c>
      <c r="H548" s="18">
        <v>3.1629999999999998</v>
      </c>
      <c r="I548" s="19">
        <v>5.5</v>
      </c>
      <c r="J548" s="20">
        <v>20</v>
      </c>
      <c r="K548" s="20">
        <v>34</v>
      </c>
      <c r="L548" s="15">
        <v>83026000</v>
      </c>
      <c r="M548" s="21">
        <v>2.6549999999999998</v>
      </c>
      <c r="N548" s="15"/>
      <c r="O548" s="44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" t="str">
        <f>VLOOKUP(A548,'[1]FritsJurgens 2026.01 Standard'!$A:$B,2,0)</f>
        <v>BP.M+.70.AA.X.XX</v>
      </c>
    </row>
    <row r="549" spans="1:27" x14ac:dyDescent="0.25">
      <c r="A549" s="57">
        <v>8719325750584</v>
      </c>
      <c r="B549" s="15" t="s">
        <v>23</v>
      </c>
      <c r="C549" s="50" t="s">
        <v>584</v>
      </c>
      <c r="D549" s="28">
        <v>652.29999999999995</v>
      </c>
      <c r="E549" s="30">
        <f>D549*0.85</f>
        <v>554.45499999999993</v>
      </c>
      <c r="F549" s="30">
        <f>D549*0.8</f>
        <v>521.84</v>
      </c>
      <c r="G549" s="17" t="s">
        <v>395</v>
      </c>
      <c r="H549" s="18">
        <v>3.1629999999999998</v>
      </c>
      <c r="I549" s="19">
        <v>5.3</v>
      </c>
      <c r="J549" s="20">
        <v>20</v>
      </c>
      <c r="K549" s="20">
        <v>34</v>
      </c>
      <c r="L549" s="15">
        <v>83026000</v>
      </c>
      <c r="M549" s="21">
        <v>2.6549999999999998</v>
      </c>
      <c r="N549" s="15" t="s">
        <v>24</v>
      </c>
      <c r="O549" s="44"/>
      <c r="P549" s="17" t="s">
        <v>8</v>
      </c>
      <c r="Q549" s="17" t="s">
        <v>402</v>
      </c>
      <c r="R549" s="17"/>
      <c r="S549" s="17"/>
      <c r="T549" s="17"/>
      <c r="U549" s="17"/>
      <c r="V549" s="17"/>
      <c r="W549" s="17"/>
      <c r="X549" s="17"/>
      <c r="Y549" s="17"/>
      <c r="Z549" s="17"/>
      <c r="AA549" s="1" t="str">
        <f>VLOOKUP(A549,'[1]FritsJurgens 2026.01 Standard'!$A:$B,2,0)</f>
        <v>BP.M+.70.A.X.XX</v>
      </c>
    </row>
    <row r="550" spans="1:27" x14ac:dyDescent="0.25">
      <c r="A550" s="57">
        <v>8719325750591</v>
      </c>
      <c r="B550" s="15" t="s">
        <v>25</v>
      </c>
      <c r="C550" s="50" t="s">
        <v>585</v>
      </c>
      <c r="D550" s="28">
        <v>677.3</v>
      </c>
      <c r="E550" s="30">
        <f>D550*0.85</f>
        <v>575.70499999999993</v>
      </c>
      <c r="F550" s="30">
        <f>D550*0.8</f>
        <v>541.84</v>
      </c>
      <c r="G550" s="17" t="s">
        <v>395</v>
      </c>
      <c r="H550" s="18">
        <v>3.1629999999999998</v>
      </c>
      <c r="I550" s="19">
        <v>5.3</v>
      </c>
      <c r="J550" s="20">
        <v>20</v>
      </c>
      <c r="K550" s="20">
        <v>34</v>
      </c>
      <c r="L550" s="15">
        <v>83026000</v>
      </c>
      <c r="M550" s="21">
        <v>2.6549999999999998</v>
      </c>
      <c r="N550" s="15" t="s">
        <v>26</v>
      </c>
      <c r="O550" s="44"/>
      <c r="P550" s="17" t="s">
        <v>8</v>
      </c>
      <c r="Q550" s="17" t="s">
        <v>402</v>
      </c>
      <c r="R550" s="17"/>
      <c r="S550" s="17"/>
      <c r="T550" s="17"/>
      <c r="U550" s="17"/>
      <c r="V550" s="17"/>
      <c r="W550" s="17"/>
      <c r="X550" s="17"/>
      <c r="Y550" s="17"/>
      <c r="Z550" s="17"/>
      <c r="AA550" s="1" t="str">
        <f>VLOOKUP(A550,'[1]FritsJurgens 2026.01 Standard'!$A:$B,2,0)</f>
        <v>BP.M+.70.B.X.XX</v>
      </c>
    </row>
    <row r="551" spans="1:27" x14ac:dyDescent="0.25">
      <c r="A551" s="57">
        <v>8719325750607</v>
      </c>
      <c r="B551" s="15" t="s">
        <v>27</v>
      </c>
      <c r="C551" s="50" t="s">
        <v>586</v>
      </c>
      <c r="D551" s="28">
        <v>839.1</v>
      </c>
      <c r="E551" s="30">
        <f>D551*0.85</f>
        <v>713.23500000000001</v>
      </c>
      <c r="F551" s="30">
        <f>D551*0.8</f>
        <v>671.28000000000009</v>
      </c>
      <c r="G551" s="17" t="s">
        <v>395</v>
      </c>
      <c r="H551" s="18">
        <v>3.1629999999999998</v>
      </c>
      <c r="I551" s="19">
        <v>5.3</v>
      </c>
      <c r="J551" s="20">
        <v>20</v>
      </c>
      <c r="K551" s="20">
        <v>34</v>
      </c>
      <c r="L551" s="15">
        <v>83026000</v>
      </c>
      <c r="M551" s="21">
        <v>2.6549999999999998</v>
      </c>
      <c r="N551" s="15" t="s">
        <v>28</v>
      </c>
      <c r="O551" s="44"/>
      <c r="P551" s="17" t="s">
        <v>8</v>
      </c>
      <c r="Q551" s="17" t="s">
        <v>402</v>
      </c>
      <c r="R551" s="17"/>
      <c r="S551" s="17"/>
      <c r="T551" s="17"/>
      <c r="U551" s="17"/>
      <c r="V551" s="17"/>
      <c r="W551" s="17"/>
      <c r="X551" s="17"/>
      <c r="Y551" s="17"/>
      <c r="Z551" s="17"/>
      <c r="AA551" s="1" t="str">
        <f>VLOOKUP(A551,'[1]FritsJurgens 2026.01 Standard'!$A:$B,2,0)</f>
        <v>BP.M+.70.C.X.XX</v>
      </c>
    </row>
    <row r="552" spans="1:27" x14ac:dyDescent="0.25">
      <c r="A552" s="57">
        <v>8719325750614</v>
      </c>
      <c r="B552" s="15" t="s">
        <v>29</v>
      </c>
      <c r="C552" s="50" t="s">
        <v>587</v>
      </c>
      <c r="D552" s="28">
        <v>982.1</v>
      </c>
      <c r="E552" s="30">
        <f>D552*0.85</f>
        <v>834.78499999999997</v>
      </c>
      <c r="F552" s="30">
        <f>D552*0.8</f>
        <v>785.68000000000006</v>
      </c>
      <c r="G552" s="17" t="s">
        <v>395</v>
      </c>
      <c r="H552" s="18">
        <v>3.2360000000000002</v>
      </c>
      <c r="I552" s="19">
        <v>5.3</v>
      </c>
      <c r="J552" s="20">
        <v>20</v>
      </c>
      <c r="K552" s="20">
        <v>34</v>
      </c>
      <c r="L552" s="15">
        <v>83026000</v>
      </c>
      <c r="M552" s="21">
        <v>2.6579999999999999</v>
      </c>
      <c r="N552" s="15" t="s">
        <v>30</v>
      </c>
      <c r="O552" s="44"/>
      <c r="P552" s="17" t="s">
        <v>8</v>
      </c>
      <c r="Q552" s="17" t="s">
        <v>402</v>
      </c>
      <c r="R552" s="17"/>
      <c r="S552" s="17"/>
      <c r="T552" s="17"/>
      <c r="U552" s="17"/>
      <c r="V552" s="17"/>
      <c r="W552" s="17"/>
      <c r="X552" s="17"/>
      <c r="Y552" s="17"/>
      <c r="Z552" s="17"/>
      <c r="AA552" s="1" t="str">
        <f>VLOOKUP(A552,'[1]FritsJurgens 2026.01 Standard'!$A:$B,2,0)</f>
        <v>BP.M+.70.D.X.XX</v>
      </c>
    </row>
    <row r="553" spans="1:27" x14ac:dyDescent="0.25">
      <c r="A553" s="57">
        <v>8719325750621</v>
      </c>
      <c r="B553" s="15" t="s">
        <v>31</v>
      </c>
      <c r="C553" s="50" t="s">
        <v>588</v>
      </c>
      <c r="D553" s="28">
        <v>1065</v>
      </c>
      <c r="E553" s="30">
        <f>D553*0.85</f>
        <v>905.25</v>
      </c>
      <c r="F553" s="30">
        <f>D553*0.8</f>
        <v>852</v>
      </c>
      <c r="G553" s="17" t="s">
        <v>395</v>
      </c>
      <c r="H553" s="18">
        <v>3.2360000000000002</v>
      </c>
      <c r="I553" s="19">
        <v>5.3</v>
      </c>
      <c r="J553" s="20">
        <v>20</v>
      </c>
      <c r="K553" s="20">
        <v>34</v>
      </c>
      <c r="L553" s="15">
        <v>83026000</v>
      </c>
      <c r="M553" s="21">
        <v>2.6579999999999999</v>
      </c>
      <c r="N553" s="15" t="s">
        <v>32</v>
      </c>
      <c r="O553" s="44"/>
      <c r="P553" s="17" t="s">
        <v>8</v>
      </c>
      <c r="Q553" s="17" t="s">
        <v>402</v>
      </c>
      <c r="R553" s="17"/>
      <c r="S553" s="17"/>
      <c r="T553" s="17"/>
      <c r="U553" s="17"/>
      <c r="V553" s="17"/>
      <c r="W553" s="17"/>
      <c r="X553" s="17"/>
      <c r="Y553" s="17"/>
      <c r="Z553" s="17"/>
      <c r="AA553" s="1" t="str">
        <f>VLOOKUP(A553,'[1]FritsJurgens 2026.01 Standard'!$A:$B,2,0)</f>
        <v>BP.M+.70.E.X.XX</v>
      </c>
    </row>
    <row r="554" spans="1:27" x14ac:dyDescent="0.25">
      <c r="A554" s="57">
        <v>8719325750638</v>
      </c>
      <c r="B554" s="15" t="s">
        <v>33</v>
      </c>
      <c r="C554" s="50" t="s">
        <v>589</v>
      </c>
      <c r="D554" s="28">
        <v>1354.5</v>
      </c>
      <c r="E554" s="30">
        <f>D554*0.85</f>
        <v>1151.325</v>
      </c>
      <c r="F554" s="30">
        <f>D554*0.8</f>
        <v>1083.6000000000001</v>
      </c>
      <c r="G554" s="17" t="s">
        <v>395</v>
      </c>
      <c r="H554" s="18">
        <v>4.4269999999999996</v>
      </c>
      <c r="I554" s="19">
        <v>5.3</v>
      </c>
      <c r="J554" s="20">
        <v>20</v>
      </c>
      <c r="K554" s="20">
        <v>34</v>
      </c>
      <c r="L554" s="15">
        <v>83026000</v>
      </c>
      <c r="M554" s="21">
        <v>3.9609999999999999</v>
      </c>
      <c r="N554" s="15" t="s">
        <v>34</v>
      </c>
      <c r="O554" s="44"/>
      <c r="P554" s="17" t="s">
        <v>8</v>
      </c>
      <c r="Q554" s="17" t="s">
        <v>402</v>
      </c>
      <c r="R554" s="17"/>
      <c r="S554" s="17"/>
      <c r="T554" s="17"/>
      <c r="U554" s="17"/>
      <c r="V554" s="17"/>
      <c r="W554" s="17"/>
      <c r="X554" s="17"/>
      <c r="Y554" s="17"/>
      <c r="Z554" s="17"/>
      <c r="AA554" s="1" t="str">
        <f>VLOOKUP(A554,'[1]FritsJurgens 2026.01 Standard'!$A:$B,2,0)</f>
        <v>BP.M+.70.F.X.XX</v>
      </c>
    </row>
    <row r="555" spans="1:27" x14ac:dyDescent="0.25">
      <c r="A555" s="57">
        <v>8719325750645</v>
      </c>
      <c r="B555" s="15" t="s">
        <v>35</v>
      </c>
      <c r="C555" s="50" t="s">
        <v>590</v>
      </c>
      <c r="D555" s="28">
        <v>1511.6</v>
      </c>
      <c r="E555" s="30">
        <f>D555*0.85</f>
        <v>1284.8599999999999</v>
      </c>
      <c r="F555" s="30">
        <f>D555*0.8</f>
        <v>1209.28</v>
      </c>
      <c r="G555" s="17" t="s">
        <v>395</v>
      </c>
      <c r="H555" s="18">
        <v>4.4269999999999996</v>
      </c>
      <c r="I555" s="19">
        <v>5.3</v>
      </c>
      <c r="J555" s="20">
        <v>20</v>
      </c>
      <c r="K555" s="20">
        <v>34</v>
      </c>
      <c r="L555" s="15">
        <v>83026000</v>
      </c>
      <c r="M555" s="21">
        <v>3.9609999999999999</v>
      </c>
      <c r="N555" s="15" t="s">
        <v>36</v>
      </c>
      <c r="O555" s="44"/>
      <c r="P555" s="17" t="s">
        <v>8</v>
      </c>
      <c r="Q555" s="17" t="s">
        <v>402</v>
      </c>
      <c r="R555" s="17"/>
      <c r="S555" s="17"/>
      <c r="T555" s="17"/>
      <c r="U555" s="17"/>
      <c r="V555" s="17"/>
      <c r="W555" s="17"/>
      <c r="X555" s="17"/>
      <c r="Y555" s="17"/>
      <c r="Z555" s="17"/>
      <c r="AA555" s="1" t="str">
        <f>VLOOKUP(A555,'[1]FritsJurgens 2026.01 Standard'!$A:$B,2,0)</f>
        <v>BP.M+.70.G.X.XX</v>
      </c>
    </row>
    <row r="556" spans="1:27" x14ac:dyDescent="0.25">
      <c r="A556" s="57">
        <v>8718868492050</v>
      </c>
      <c r="B556" s="15" t="s">
        <v>38</v>
      </c>
      <c r="C556" s="50" t="s">
        <v>591</v>
      </c>
      <c r="D556" s="28">
        <v>648.70000000000005</v>
      </c>
      <c r="E556" s="30">
        <f>D556*0.85</f>
        <v>551.39499999999998</v>
      </c>
      <c r="F556" s="30">
        <f>D556*0.8</f>
        <v>518.96</v>
      </c>
      <c r="G556" s="17" t="s">
        <v>395</v>
      </c>
      <c r="H556" s="18">
        <v>1.31</v>
      </c>
      <c r="I556" s="19">
        <v>5.3</v>
      </c>
      <c r="J556" s="20">
        <v>20</v>
      </c>
      <c r="K556" s="20">
        <v>34</v>
      </c>
      <c r="L556" s="15" t="s">
        <v>4</v>
      </c>
      <c r="M556" s="21">
        <v>0.76</v>
      </c>
      <c r="N556" s="15">
        <v>100128</v>
      </c>
      <c r="O556" s="44"/>
      <c r="P556" s="17" t="s">
        <v>8</v>
      </c>
      <c r="Q556" s="17" t="s">
        <v>402</v>
      </c>
      <c r="R556" s="17"/>
      <c r="S556" s="17"/>
      <c r="T556" s="17"/>
      <c r="U556" s="17"/>
      <c r="V556" s="17"/>
      <c r="W556" s="17"/>
      <c r="X556" s="17"/>
      <c r="Y556" s="17"/>
      <c r="Z556" s="17"/>
      <c r="AA556" s="1" t="str">
        <f>VLOOKUP(A556,'[1]FritsJurgens 2026.01 Standard'!$A:$B,2,0)</f>
        <v>BP.S3.70.G.X.XX</v>
      </c>
    </row>
    <row r="557" spans="1:27" x14ac:dyDescent="0.25">
      <c r="A557" s="57">
        <v>8720681602639</v>
      </c>
      <c r="B557" s="15" t="s">
        <v>39</v>
      </c>
      <c r="C557" s="50" t="s">
        <v>592</v>
      </c>
      <c r="D557" s="28">
        <v>223.8</v>
      </c>
      <c r="E557" s="30">
        <f>D557*0.85</f>
        <v>190.23000000000002</v>
      </c>
      <c r="F557" s="30">
        <f>D557*0.8</f>
        <v>179.04000000000002</v>
      </c>
      <c r="G557" s="17" t="s">
        <v>395</v>
      </c>
      <c r="H557" s="18">
        <v>1.1759999999999999</v>
      </c>
      <c r="I557" s="19">
        <v>6.4</v>
      </c>
      <c r="J557" s="20">
        <v>10.199999999999999</v>
      </c>
      <c r="K557" s="20">
        <v>34</v>
      </c>
      <c r="L557" s="15" t="s">
        <v>4</v>
      </c>
      <c r="M557" s="21">
        <v>0.81599999999999995</v>
      </c>
      <c r="N557" s="15"/>
      <c r="O557" s="44"/>
      <c r="P557" s="17" t="s">
        <v>8</v>
      </c>
      <c r="Q557" s="17" t="s">
        <v>403</v>
      </c>
      <c r="R557" s="17"/>
      <c r="S557" s="17"/>
      <c r="T557" s="17"/>
      <c r="U557" s="17"/>
      <c r="V557" s="17"/>
      <c r="W557" s="17"/>
      <c r="X557" s="17"/>
      <c r="Y557" s="17"/>
      <c r="Z557" s="17"/>
      <c r="AA557" s="1" t="str">
        <f>VLOOKUP(A557,'[1]FritsJurgens 2026.01 Standard'!$A:$B,2,0)</f>
        <v>TP.X.40.B.X.BK</v>
      </c>
    </row>
    <row r="558" spans="1:27" x14ac:dyDescent="0.25">
      <c r="A558" s="57">
        <v>8720681603636</v>
      </c>
      <c r="B558" s="15" t="s">
        <v>40</v>
      </c>
      <c r="C558" s="50" t="s">
        <v>593</v>
      </c>
      <c r="D558" s="28">
        <v>212.3</v>
      </c>
      <c r="E558" s="30">
        <f>D558*0.85</f>
        <v>180.45500000000001</v>
      </c>
      <c r="F558" s="30">
        <f>D558*0.8</f>
        <v>169.84000000000003</v>
      </c>
      <c r="G558" s="17" t="s">
        <v>395</v>
      </c>
      <c r="H558" s="18">
        <v>1.1759999999999999</v>
      </c>
      <c r="I558" s="19">
        <v>6.4</v>
      </c>
      <c r="J558" s="20">
        <v>10.199999999999999</v>
      </c>
      <c r="K558" s="20">
        <v>34</v>
      </c>
      <c r="L558" s="15" t="s">
        <v>4</v>
      </c>
      <c r="M558" s="21">
        <v>0.81599999999999995</v>
      </c>
      <c r="N558" s="15"/>
      <c r="O558" s="44"/>
      <c r="P558" s="17" t="s">
        <v>8</v>
      </c>
      <c r="Q558" s="17" t="s">
        <v>403</v>
      </c>
      <c r="R558" s="17"/>
      <c r="S558" s="17"/>
      <c r="T558" s="17"/>
      <c r="U558" s="17"/>
      <c r="V558" s="17"/>
      <c r="W558" s="17"/>
      <c r="X558" s="17"/>
      <c r="Y558" s="17"/>
      <c r="Z558" s="17"/>
      <c r="AA558" s="1" t="str">
        <f>VLOOKUP(A558,'[1]FritsJurgens 2026.01 Standard'!$A:$B,2,0)</f>
        <v>TP.X.40.B.X.SS</v>
      </c>
    </row>
    <row r="559" spans="1:27" x14ac:dyDescent="0.25">
      <c r="A559" s="57">
        <v>8720681603063</v>
      </c>
      <c r="B559" s="15" t="s">
        <v>41</v>
      </c>
      <c r="C559" s="50" t="s">
        <v>594</v>
      </c>
      <c r="D559" s="28">
        <v>279.39999999999998</v>
      </c>
      <c r="E559" s="30">
        <f>D559*0.85</f>
        <v>237.48999999999998</v>
      </c>
      <c r="F559" s="30">
        <f>D559*0.8</f>
        <v>223.51999999999998</v>
      </c>
      <c r="G559" s="17" t="s">
        <v>395</v>
      </c>
      <c r="H559" s="18">
        <v>1.1930000000000001</v>
      </c>
      <c r="I559" s="19">
        <v>6.4</v>
      </c>
      <c r="J559" s="20">
        <v>10.199999999999999</v>
      </c>
      <c r="K559" s="20">
        <v>34</v>
      </c>
      <c r="L559" s="15" t="s">
        <v>4</v>
      </c>
      <c r="M559" s="21">
        <v>0.83300000000000007</v>
      </c>
      <c r="N559" s="15"/>
      <c r="O559" s="44"/>
      <c r="P559" s="17" t="s">
        <v>8</v>
      </c>
      <c r="Q559" s="17" t="s">
        <v>403</v>
      </c>
      <c r="R559" s="17"/>
      <c r="S559" s="17"/>
      <c r="T559" s="17"/>
      <c r="U559" s="17"/>
      <c r="V559" s="17"/>
      <c r="W559" s="17"/>
      <c r="X559" s="17"/>
      <c r="Y559" s="17"/>
      <c r="Z559" s="17"/>
      <c r="AA559" s="1" t="str">
        <f>VLOOKUP(A559,'[1]FritsJurgens 2026.01 Standard'!$A:$B,2,0)</f>
        <v>TP.X.40.G.X.BK</v>
      </c>
    </row>
    <row r="560" spans="1:27" x14ac:dyDescent="0.25">
      <c r="A560" s="57">
        <v>8720681603117</v>
      </c>
      <c r="B560" s="15" t="s">
        <v>42</v>
      </c>
      <c r="C560" s="50" t="s">
        <v>595</v>
      </c>
      <c r="D560" s="28">
        <v>268.39999999999998</v>
      </c>
      <c r="E560" s="30">
        <f>D560*0.85</f>
        <v>228.14</v>
      </c>
      <c r="F560" s="30">
        <f>D560*0.8</f>
        <v>214.72</v>
      </c>
      <c r="G560" s="17" t="s">
        <v>395</v>
      </c>
      <c r="H560" s="18">
        <v>1.1930000000000001</v>
      </c>
      <c r="I560" s="19">
        <v>6.4</v>
      </c>
      <c r="J560" s="20">
        <v>10.199999999999999</v>
      </c>
      <c r="K560" s="20">
        <v>34</v>
      </c>
      <c r="L560" s="15" t="s">
        <v>4</v>
      </c>
      <c r="M560" s="21">
        <v>0.83300000000000007</v>
      </c>
      <c r="N560" s="15"/>
      <c r="O560" s="44"/>
      <c r="P560" s="17" t="s">
        <v>8</v>
      </c>
      <c r="Q560" s="17" t="s">
        <v>403</v>
      </c>
      <c r="R560" s="17"/>
      <c r="S560" s="17"/>
      <c r="T560" s="17"/>
      <c r="U560" s="17"/>
      <c r="V560" s="17"/>
      <c r="W560" s="17"/>
      <c r="X560" s="17"/>
      <c r="Y560" s="17"/>
      <c r="Z560" s="17"/>
      <c r="AA560" s="1" t="str">
        <f>VLOOKUP(A560,'[1]FritsJurgens 2026.01 Standard'!$A:$B,2,0)</f>
        <v>TP.X.40.G.X.SS</v>
      </c>
    </row>
    <row r="561" spans="1:27" x14ac:dyDescent="0.25">
      <c r="A561" s="57">
        <v>8720681607924</v>
      </c>
      <c r="B561" s="15" t="s">
        <v>43</v>
      </c>
      <c r="C561" s="50" t="s">
        <v>596</v>
      </c>
      <c r="D561" s="28">
        <v>194.5</v>
      </c>
      <c r="E561" s="30">
        <f>D561*0.85</f>
        <v>165.32499999999999</v>
      </c>
      <c r="F561" s="30">
        <f>D561*0.8</f>
        <v>155.60000000000002</v>
      </c>
      <c r="G561" s="17" t="s">
        <v>395</v>
      </c>
      <c r="H561" s="18">
        <v>1.0900000000000001</v>
      </c>
      <c r="I561" s="19">
        <v>6.4</v>
      </c>
      <c r="J561" s="20">
        <v>10.199999999999999</v>
      </c>
      <c r="K561" s="20">
        <v>34</v>
      </c>
      <c r="L561" s="15" t="s">
        <v>4</v>
      </c>
      <c r="M561" s="21">
        <v>0.72800000000000009</v>
      </c>
      <c r="N561" s="15"/>
      <c r="O561" s="44"/>
      <c r="P561" s="17" t="s">
        <v>8</v>
      </c>
      <c r="Q561" s="17" t="s">
        <v>403</v>
      </c>
      <c r="R561" s="17"/>
      <c r="S561" s="17"/>
      <c r="T561" s="17"/>
      <c r="U561" s="17"/>
      <c r="V561" s="17"/>
      <c r="W561" s="17"/>
      <c r="X561" s="17"/>
      <c r="Y561" s="17"/>
      <c r="Z561" s="17"/>
      <c r="AA561" s="1" t="str">
        <f>VLOOKUP(A561,'[1]FritsJurgens 2026.01 Standard'!$A:$B,2,0)</f>
        <v>TP.X.70.B.X.XX</v>
      </c>
    </row>
    <row r="562" spans="1:27" x14ac:dyDescent="0.25">
      <c r="A562" s="57">
        <v>8720681617282</v>
      </c>
      <c r="B562" s="15" t="s">
        <v>44</v>
      </c>
      <c r="C562" s="50" t="s">
        <v>597</v>
      </c>
      <c r="D562" s="28">
        <v>240.5</v>
      </c>
      <c r="E562" s="30">
        <f>D562*0.85</f>
        <v>204.42499999999998</v>
      </c>
      <c r="F562" s="30">
        <f>D562*0.8</f>
        <v>192.4</v>
      </c>
      <c r="G562" s="17" t="s">
        <v>395</v>
      </c>
      <c r="H562" s="18">
        <v>1.1060000000000001</v>
      </c>
      <c r="I562" s="19">
        <v>6.4</v>
      </c>
      <c r="J562" s="20">
        <v>10.199999999999999</v>
      </c>
      <c r="K562" s="20">
        <v>34</v>
      </c>
      <c r="L562" s="15" t="s">
        <v>4</v>
      </c>
      <c r="M562" s="21">
        <v>0.74400000000000011</v>
      </c>
      <c r="N562" s="15"/>
      <c r="O562" s="44"/>
      <c r="P562" s="17"/>
      <c r="Q562" s="17" t="s">
        <v>403</v>
      </c>
      <c r="R562" s="17"/>
      <c r="S562" s="17"/>
      <c r="T562" s="17"/>
      <c r="U562" s="17"/>
      <c r="V562" s="17"/>
      <c r="W562" s="17"/>
      <c r="X562" s="17"/>
      <c r="Y562" s="17"/>
      <c r="Z562" s="17"/>
      <c r="AA562" s="1" t="str">
        <f>VLOOKUP(A562,'[1]FritsJurgens 2026.01 Standard'!$A:$B,2,0)</f>
        <v>TP.X.70.G.X.XX</v>
      </c>
    </row>
    <row r="563" spans="1:27" x14ac:dyDescent="0.25">
      <c r="A563" s="57">
        <v>8720681600352</v>
      </c>
      <c r="B563" s="15" t="s">
        <v>45</v>
      </c>
      <c r="C563" s="16" t="s">
        <v>598</v>
      </c>
      <c r="D563" s="28">
        <v>311.10000000000002</v>
      </c>
      <c r="E563" s="30">
        <f>D563*0.85</f>
        <v>264.435</v>
      </c>
      <c r="F563" s="30">
        <f>D563*0.8</f>
        <v>248.88000000000002</v>
      </c>
      <c r="G563" s="17" t="s">
        <v>395</v>
      </c>
      <c r="H563" s="18">
        <v>1.48</v>
      </c>
      <c r="I563" s="19">
        <v>6.4</v>
      </c>
      <c r="J563" s="20">
        <v>10.199999999999999</v>
      </c>
      <c r="K563" s="20">
        <v>34</v>
      </c>
      <c r="L563" s="15" t="s">
        <v>4</v>
      </c>
      <c r="M563" s="21">
        <v>1.1200000000000001</v>
      </c>
      <c r="N563" s="15"/>
      <c r="O563" s="44"/>
      <c r="P563" s="17"/>
      <c r="Q563" s="17" t="s">
        <v>403</v>
      </c>
      <c r="R563" s="17"/>
      <c r="S563" s="17"/>
      <c r="T563" s="17"/>
      <c r="U563" s="17"/>
      <c r="V563" s="17"/>
      <c r="W563" s="17"/>
      <c r="X563" s="17"/>
      <c r="Y563" s="17"/>
      <c r="Z563" s="17"/>
      <c r="AA563" s="1" t="str">
        <f>VLOOKUP(A563,'[1]FritsJurgens 2026.01 Standard'!$A:$B,2,0)</f>
        <v>TP.X.TP-R.G.X.BK</v>
      </c>
    </row>
    <row r="564" spans="1:27" x14ac:dyDescent="0.25">
      <c r="A564" s="57">
        <v>8720681600024</v>
      </c>
      <c r="B564" s="15" t="s">
        <v>46</v>
      </c>
      <c r="C564" s="16" t="s">
        <v>599</v>
      </c>
      <c r="D564" s="28">
        <v>311.10000000000002</v>
      </c>
      <c r="E564" s="30">
        <f>D564*0.85</f>
        <v>264.435</v>
      </c>
      <c r="F564" s="30">
        <f>D564*0.8</f>
        <v>248.88000000000002</v>
      </c>
      <c r="G564" s="17" t="s">
        <v>395</v>
      </c>
      <c r="H564" s="18">
        <v>1.48</v>
      </c>
      <c r="I564" s="19">
        <v>6.4</v>
      </c>
      <c r="J564" s="20">
        <v>10.199999999999999</v>
      </c>
      <c r="K564" s="20">
        <v>34</v>
      </c>
      <c r="L564" s="15" t="s">
        <v>4</v>
      </c>
      <c r="M564" s="21">
        <v>1.1200000000000001</v>
      </c>
      <c r="N564" s="15"/>
      <c r="O564" s="44"/>
      <c r="P564" s="17"/>
      <c r="Q564" s="17" t="s">
        <v>403</v>
      </c>
      <c r="R564" s="17"/>
      <c r="S564" s="17"/>
      <c r="T564" s="17"/>
      <c r="U564" s="17"/>
      <c r="V564" s="17"/>
      <c r="W564" s="17"/>
      <c r="X564" s="17"/>
      <c r="Y564" s="17"/>
      <c r="Z564" s="17"/>
      <c r="AA564" s="1" t="str">
        <f>VLOOKUP(A564,'[1]FritsJurgens 2026.01 Standard'!$A:$B,2,0)</f>
        <v>TP.X.TP-R.G.X.SS</v>
      </c>
    </row>
    <row r="565" spans="1:27" x14ac:dyDescent="0.25">
      <c r="A565" s="57">
        <v>8720681611808</v>
      </c>
      <c r="B565" s="15" t="s">
        <v>47</v>
      </c>
      <c r="C565" s="16" t="s">
        <v>600</v>
      </c>
      <c r="D565" s="28">
        <v>311.10000000000002</v>
      </c>
      <c r="E565" s="30">
        <f>D565*0.85</f>
        <v>264.435</v>
      </c>
      <c r="F565" s="30">
        <f>D565*0.8</f>
        <v>248.88000000000002</v>
      </c>
      <c r="G565" s="17" t="s">
        <v>395</v>
      </c>
      <c r="H565" s="18">
        <v>1.48</v>
      </c>
      <c r="I565" s="19">
        <v>6.4</v>
      </c>
      <c r="J565" s="20">
        <v>10.199999999999999</v>
      </c>
      <c r="K565" s="20">
        <v>34</v>
      </c>
      <c r="L565" s="15" t="s">
        <v>4</v>
      </c>
      <c r="M565" s="21">
        <v>1.1200000000000001</v>
      </c>
      <c r="N565" s="15"/>
      <c r="O565" s="44"/>
      <c r="P565" s="17"/>
      <c r="Q565" s="17" t="s">
        <v>403</v>
      </c>
      <c r="R565" s="17"/>
      <c r="S565" s="17"/>
      <c r="T565" s="17"/>
      <c r="U565" s="17"/>
      <c r="V565" s="17"/>
      <c r="W565" s="17"/>
      <c r="X565" s="17"/>
      <c r="Y565" s="17"/>
      <c r="Z565" s="17"/>
      <c r="AA565" s="1" t="str">
        <f>VLOOKUP(A565,'[1]FritsJurgens 2026.01 Standard'!$A:$B,2,0)</f>
        <v>TP.X.TP-R.G.X.WT</v>
      </c>
    </row>
    <row r="566" spans="1:27" x14ac:dyDescent="0.25">
      <c r="A566" s="57">
        <v>8718868492319</v>
      </c>
      <c r="B566" s="15" t="s">
        <v>48</v>
      </c>
      <c r="C566" s="50" t="s">
        <v>1005</v>
      </c>
      <c r="D566" s="28">
        <v>59.6</v>
      </c>
      <c r="E566" s="30">
        <f>D566*0.85</f>
        <v>50.66</v>
      </c>
      <c r="F566" s="30">
        <f>D566*0.8</f>
        <v>47.680000000000007</v>
      </c>
      <c r="G566" s="17" t="s">
        <v>395</v>
      </c>
      <c r="H566" s="18">
        <v>0.17</v>
      </c>
      <c r="I566" s="19">
        <v>3.2</v>
      </c>
      <c r="J566" s="20">
        <v>10.199999999999999</v>
      </c>
      <c r="K566" s="20">
        <v>17</v>
      </c>
      <c r="L566" s="15" t="s">
        <v>4</v>
      </c>
      <c r="M566" s="21">
        <v>5.0000000000000017E-2</v>
      </c>
      <c r="N566" s="15"/>
      <c r="O566" s="44"/>
      <c r="P566" s="17"/>
      <c r="Q566" s="17" t="s">
        <v>404</v>
      </c>
      <c r="R566" s="17"/>
      <c r="S566" s="17"/>
      <c r="T566" s="17"/>
      <c r="U566" s="17"/>
      <c r="V566" s="17"/>
      <c r="W566" s="17"/>
      <c r="X566" s="17"/>
      <c r="Y566" s="17"/>
      <c r="Z566" s="17"/>
      <c r="AA566" s="1" t="str">
        <f>VLOOKUP(A566,'[1]FritsJurgens 2026.01 Standard'!$A:$B,2,0)</f>
        <v>CP.X.X.B.S.BK</v>
      </c>
    </row>
    <row r="567" spans="1:27" x14ac:dyDescent="0.25">
      <c r="A567" s="57">
        <v>8718868492104</v>
      </c>
      <c r="B567" s="15" t="s">
        <v>49</v>
      </c>
      <c r="C567" s="50" t="s">
        <v>1006</v>
      </c>
      <c r="D567" s="28">
        <v>52.3</v>
      </c>
      <c r="E567" s="30">
        <f>D567*0.85</f>
        <v>44.454999999999998</v>
      </c>
      <c r="F567" s="30">
        <f>D567*0.8</f>
        <v>41.84</v>
      </c>
      <c r="G567" s="17" t="s">
        <v>395</v>
      </c>
      <c r="H567" s="18">
        <v>0.16900000000000001</v>
      </c>
      <c r="I567" s="19">
        <v>3.2</v>
      </c>
      <c r="J567" s="20">
        <v>10.199999999999999</v>
      </c>
      <c r="K567" s="20">
        <v>17</v>
      </c>
      <c r="L567" s="15" t="s">
        <v>4</v>
      </c>
      <c r="M567" s="21">
        <v>4.9000000000000016E-2</v>
      </c>
      <c r="N567" s="15"/>
      <c r="O567" s="44"/>
      <c r="P567" s="17"/>
      <c r="Q567" s="17" t="s">
        <v>404</v>
      </c>
      <c r="R567" s="17"/>
      <c r="S567" s="17"/>
      <c r="T567" s="17"/>
      <c r="U567" s="17"/>
      <c r="V567" s="17"/>
      <c r="W567" s="17"/>
      <c r="X567" s="17"/>
      <c r="Y567" s="17"/>
      <c r="Z567" s="17"/>
      <c r="AA567" s="1" t="str">
        <f>VLOOKUP(A567,'[1]FritsJurgens 2026.01 Standard'!$A:$B,2,0)</f>
        <v>CP.X.X.B.S.SS</v>
      </c>
    </row>
    <row r="568" spans="1:27" x14ac:dyDescent="0.25">
      <c r="A568" s="57">
        <v>8720681600123</v>
      </c>
      <c r="B568" s="15" t="s">
        <v>50</v>
      </c>
      <c r="C568" s="16" t="s">
        <v>601</v>
      </c>
      <c r="D568" s="28">
        <v>67.900000000000006</v>
      </c>
      <c r="E568" s="30">
        <f>D568*0.85</f>
        <v>57.715000000000003</v>
      </c>
      <c r="F568" s="30">
        <f>D568*0.8</f>
        <v>54.320000000000007</v>
      </c>
      <c r="G568" s="17" t="s">
        <v>395</v>
      </c>
      <c r="H568" s="18">
        <v>0.23400000000000001</v>
      </c>
      <c r="I568" s="19">
        <v>3.2</v>
      </c>
      <c r="J568" s="20">
        <v>10.199999999999999</v>
      </c>
      <c r="K568" s="20">
        <v>17</v>
      </c>
      <c r="L568" s="15" t="s">
        <v>4</v>
      </c>
      <c r="M568" s="21">
        <v>0.11400000000000002</v>
      </c>
      <c r="N568" s="15"/>
      <c r="O568" s="44"/>
      <c r="P568" s="17"/>
      <c r="Q568" s="17" t="s">
        <v>404</v>
      </c>
      <c r="R568" s="17"/>
      <c r="S568" s="17"/>
      <c r="T568" s="17"/>
      <c r="U568" s="17"/>
      <c r="V568" s="17"/>
      <c r="W568" s="17"/>
      <c r="X568" s="17"/>
      <c r="Y568" s="17"/>
      <c r="Z568" s="17"/>
      <c r="AA568" s="1" t="str">
        <f>VLOOKUP(A568,'[1]FritsJurgens 2026.01 Standard'!$A:$B,2,0)</f>
        <v>CP.X.X.G.N.SS</v>
      </c>
    </row>
    <row r="569" spans="1:27" x14ac:dyDescent="0.25">
      <c r="A569" s="57">
        <v>8720681614021</v>
      </c>
      <c r="B569" s="15" t="s">
        <v>51</v>
      </c>
      <c r="C569" s="50" t="s">
        <v>1007</v>
      </c>
      <c r="D569" s="28">
        <v>67.900000000000006</v>
      </c>
      <c r="E569" s="30">
        <f>D569*0.85</f>
        <v>57.715000000000003</v>
      </c>
      <c r="F569" s="30">
        <f>D569*0.8</f>
        <v>54.320000000000007</v>
      </c>
      <c r="G569" s="17" t="s">
        <v>395</v>
      </c>
      <c r="H569" s="18">
        <v>0.17499999999999999</v>
      </c>
      <c r="I569" s="19">
        <v>3.2</v>
      </c>
      <c r="J569" s="20">
        <v>10.199999999999999</v>
      </c>
      <c r="K569" s="20">
        <v>17</v>
      </c>
      <c r="L569" s="15" t="s">
        <v>4</v>
      </c>
      <c r="M569" s="21">
        <v>5.4999999999999993E-2</v>
      </c>
      <c r="N569" s="15"/>
      <c r="O569" s="44"/>
      <c r="P569" s="17"/>
      <c r="Q569" s="17" t="s">
        <v>404</v>
      </c>
      <c r="R569" s="17"/>
      <c r="S569" s="17"/>
      <c r="T569" s="17"/>
      <c r="U569" s="17"/>
      <c r="V569" s="17"/>
      <c r="W569" s="17"/>
      <c r="X569" s="17"/>
      <c r="Y569" s="17"/>
      <c r="Z569" s="17"/>
      <c r="AA569" s="1" t="str">
        <f>VLOOKUP(A569,'[1]FritsJurgens 2026.01 Standard'!$A:$B,2,0)</f>
        <v>CP.X.X.G.S.BK</v>
      </c>
    </row>
    <row r="570" spans="1:27" x14ac:dyDescent="0.25">
      <c r="A570" s="57">
        <v>8720681610337</v>
      </c>
      <c r="B570" s="15" t="s">
        <v>52</v>
      </c>
      <c r="C570" s="50" t="s">
        <v>1008</v>
      </c>
      <c r="D570" s="28">
        <v>60.7</v>
      </c>
      <c r="E570" s="30">
        <f>D570*0.85</f>
        <v>51.594999999999999</v>
      </c>
      <c r="F570" s="30">
        <f>D570*0.8</f>
        <v>48.56</v>
      </c>
      <c r="G570" s="17" t="s">
        <v>395</v>
      </c>
      <c r="H570" s="18">
        <v>0.17499999999999999</v>
      </c>
      <c r="I570" s="19">
        <v>3.2</v>
      </c>
      <c r="J570" s="20">
        <v>10.199999999999999</v>
      </c>
      <c r="K570" s="20">
        <v>17</v>
      </c>
      <c r="L570" s="15" t="s">
        <v>4</v>
      </c>
      <c r="M570" s="21">
        <v>5.4999999999999993E-2</v>
      </c>
      <c r="N570" s="15"/>
      <c r="O570" s="44"/>
      <c r="P570" s="17"/>
      <c r="Q570" s="17" t="s">
        <v>404</v>
      </c>
      <c r="R570" s="17"/>
      <c r="S570" s="17"/>
      <c r="T570" s="17"/>
      <c r="U570" s="17"/>
      <c r="V570" s="17"/>
      <c r="W570" s="17"/>
      <c r="X570" s="17"/>
      <c r="Y570" s="17"/>
      <c r="Z570" s="17"/>
      <c r="AA570" s="1" t="str">
        <f>VLOOKUP(A570,'[1]FritsJurgens 2026.01 Standard'!$A:$B,2,0)</f>
        <v>CP.X.X.G.S.SS</v>
      </c>
    </row>
    <row r="571" spans="1:27" x14ac:dyDescent="0.25">
      <c r="A571" s="57">
        <v>8718868492128</v>
      </c>
      <c r="B571" s="15" t="s">
        <v>53</v>
      </c>
      <c r="C571" s="50" t="s">
        <v>1201</v>
      </c>
      <c r="D571" s="28">
        <v>74.3</v>
      </c>
      <c r="E571" s="30">
        <f>D571*0.85</f>
        <v>63.154999999999994</v>
      </c>
      <c r="F571" s="30">
        <f>D571*0.8</f>
        <v>59.44</v>
      </c>
      <c r="G571" s="17" t="s">
        <v>395</v>
      </c>
      <c r="H571" s="18">
        <v>0.33900000000000002</v>
      </c>
      <c r="I571" s="19">
        <v>3.2</v>
      </c>
      <c r="J571" s="20">
        <v>10.199999999999999</v>
      </c>
      <c r="K571" s="20">
        <v>17</v>
      </c>
      <c r="L571" s="15" t="s">
        <v>4</v>
      </c>
      <c r="M571" s="21">
        <v>0.2</v>
      </c>
      <c r="N571" s="15">
        <v>400401</v>
      </c>
      <c r="O571" s="44"/>
      <c r="P571" s="17"/>
      <c r="Q571" s="17" t="s">
        <v>405</v>
      </c>
      <c r="R571" s="17"/>
      <c r="S571" s="17"/>
      <c r="T571" s="17"/>
      <c r="U571" s="17"/>
      <c r="V571" s="17"/>
      <c r="W571" s="17"/>
      <c r="X571" s="17"/>
      <c r="Y571" s="17"/>
      <c r="Z571" s="17"/>
      <c r="AA571" s="1" t="str">
        <f>VLOOKUP(A571,'[1]FritsJurgens 2026.01 Standard'!$A:$B,2,0)</f>
        <v>FP.S13.X.X.R.SS</v>
      </c>
    </row>
    <row r="572" spans="1:27" x14ac:dyDescent="0.25">
      <c r="A572" s="57">
        <v>8718868492142</v>
      </c>
      <c r="B572" s="15" t="s">
        <v>54</v>
      </c>
      <c r="C572" s="50" t="s">
        <v>1009</v>
      </c>
      <c r="D572" s="28">
        <v>83.6</v>
      </c>
      <c r="E572" s="30">
        <f>D572*0.85</f>
        <v>71.059999999999988</v>
      </c>
      <c r="F572" s="30">
        <f>D572*0.8</f>
        <v>66.88</v>
      </c>
      <c r="G572" s="17" t="s">
        <v>395</v>
      </c>
      <c r="H572" s="18">
        <v>9.8000000000000004E-2</v>
      </c>
      <c r="I572" s="19">
        <v>3.2</v>
      </c>
      <c r="J572" s="20">
        <v>10.199999999999999</v>
      </c>
      <c r="K572" s="20">
        <v>17</v>
      </c>
      <c r="L572" s="15" t="s">
        <v>4</v>
      </c>
      <c r="M572" s="21">
        <v>0.10400000000000001</v>
      </c>
      <c r="N572" s="15">
        <v>400601</v>
      </c>
      <c r="O572" s="44"/>
      <c r="P572" s="17"/>
      <c r="Q572" s="17" t="s">
        <v>405</v>
      </c>
      <c r="R572" s="17"/>
      <c r="S572" s="17"/>
      <c r="T572" s="17"/>
      <c r="U572" s="17"/>
      <c r="V572" s="17"/>
      <c r="W572" s="17"/>
      <c r="X572" s="17"/>
      <c r="Y572" s="17"/>
      <c r="Z572" s="17"/>
      <c r="AA572" s="1" t="str">
        <f>VLOOKUP(A572,'[1]FritsJurgens 2026.01 Standard'!$A:$B,2,0)</f>
        <v>FP.S13.X.X.S.SS</v>
      </c>
    </row>
    <row r="573" spans="1:27" x14ac:dyDescent="0.25">
      <c r="A573" s="57">
        <v>8720681606293</v>
      </c>
      <c r="B573" s="15" t="s">
        <v>55</v>
      </c>
      <c r="C573" s="50" t="s">
        <v>1202</v>
      </c>
      <c r="D573" s="28">
        <v>117.1</v>
      </c>
      <c r="E573" s="30">
        <f>D573*0.85</f>
        <v>99.534999999999997</v>
      </c>
      <c r="F573" s="30">
        <f>D573*0.8</f>
        <v>93.68</v>
      </c>
      <c r="G573" s="17" t="s">
        <v>395</v>
      </c>
      <c r="H573" s="18">
        <v>0.39400000000000002</v>
      </c>
      <c r="I573" s="19">
        <v>3.2</v>
      </c>
      <c r="J573" s="20">
        <v>10.199999999999999</v>
      </c>
      <c r="K573" s="20">
        <v>17</v>
      </c>
      <c r="L573" s="15" t="s">
        <v>4</v>
      </c>
      <c r="M573" s="21">
        <v>0.28000000000000003</v>
      </c>
      <c r="N573" s="15">
        <v>400412</v>
      </c>
      <c r="O573" s="44"/>
      <c r="P573" s="17"/>
      <c r="Q573" s="17" t="s">
        <v>405</v>
      </c>
      <c r="R573" s="17"/>
      <c r="S573" s="17"/>
      <c r="T573" s="17"/>
      <c r="U573" s="17"/>
      <c r="V573" s="17"/>
      <c r="W573" s="17"/>
      <c r="X573" s="17"/>
      <c r="Y573" s="17"/>
      <c r="Z573" s="17"/>
      <c r="AA573" s="1" t="str">
        <f>VLOOKUP(A573,'[1]FritsJurgens 2026.01 Standard'!$A:$B,2,0)</f>
        <v>FP.M.X.X.R.BK</v>
      </c>
    </row>
    <row r="574" spans="1:27" x14ac:dyDescent="0.25">
      <c r="A574" s="57">
        <v>8720681606361</v>
      </c>
      <c r="B574" s="15" t="s">
        <v>56</v>
      </c>
      <c r="C574" s="50" t="s">
        <v>1203</v>
      </c>
      <c r="D574" s="28">
        <v>103.5</v>
      </c>
      <c r="E574" s="30">
        <f>D574*0.85</f>
        <v>87.974999999999994</v>
      </c>
      <c r="F574" s="30">
        <f>D574*0.8</f>
        <v>82.800000000000011</v>
      </c>
      <c r="G574" s="17" t="s">
        <v>395</v>
      </c>
      <c r="H574" s="18">
        <v>0.39700000000000002</v>
      </c>
      <c r="I574" s="19">
        <v>3.2</v>
      </c>
      <c r="J574" s="20">
        <v>10.199999999999999</v>
      </c>
      <c r="K574" s="20">
        <v>17</v>
      </c>
      <c r="L574" s="15" t="s">
        <v>4</v>
      </c>
      <c r="M574" s="21">
        <v>0.28300000000000003</v>
      </c>
      <c r="N574" s="15">
        <v>400411</v>
      </c>
      <c r="O574" s="44"/>
      <c r="P574" s="17"/>
      <c r="Q574" s="17" t="s">
        <v>405</v>
      </c>
      <c r="R574" s="17"/>
      <c r="S574" s="17"/>
      <c r="T574" s="17"/>
      <c r="U574" s="17"/>
      <c r="V574" s="17"/>
      <c r="W574" s="17"/>
      <c r="X574" s="17"/>
      <c r="Y574" s="17"/>
      <c r="Z574" s="17"/>
      <c r="AA574" s="1" t="str">
        <f>VLOOKUP(A574,'[1]FritsJurgens 2026.01 Standard'!$A:$B,2,0)</f>
        <v>FP.M.X.X.R.SS</v>
      </c>
    </row>
    <row r="575" spans="1:27" x14ac:dyDescent="0.25">
      <c r="A575" s="57">
        <v>8720681603391</v>
      </c>
      <c r="B575" s="15" t="s">
        <v>57</v>
      </c>
      <c r="C575" s="50" t="s">
        <v>1010</v>
      </c>
      <c r="D575" s="28">
        <v>103.5</v>
      </c>
      <c r="E575" s="30">
        <f>D575*0.85</f>
        <v>87.974999999999994</v>
      </c>
      <c r="F575" s="30">
        <f>D575*0.8</f>
        <v>82.800000000000011</v>
      </c>
      <c r="G575" s="17" t="s">
        <v>395</v>
      </c>
      <c r="H575" s="18">
        <v>0.32900000000000001</v>
      </c>
      <c r="I575" s="19">
        <v>3.2</v>
      </c>
      <c r="J575" s="20">
        <v>10.199999999999999</v>
      </c>
      <c r="K575" s="20">
        <v>17</v>
      </c>
      <c r="L575" s="15" t="s">
        <v>4</v>
      </c>
      <c r="M575" s="21">
        <v>0.20900000000000002</v>
      </c>
      <c r="N575" s="15">
        <v>400712</v>
      </c>
      <c r="O575" s="44"/>
      <c r="P575" s="17"/>
      <c r="Q575" s="17" t="s">
        <v>405</v>
      </c>
      <c r="R575" s="17"/>
      <c r="S575" s="17"/>
      <c r="T575" s="17"/>
      <c r="U575" s="17"/>
      <c r="V575" s="17"/>
      <c r="W575" s="17"/>
      <c r="X575" s="17"/>
      <c r="Y575" s="17"/>
      <c r="Z575" s="17"/>
      <c r="AA575" s="1" t="str">
        <f>VLOOKUP(A575,'[1]FritsJurgens 2026.01 Standard'!$A:$B,2,0)</f>
        <v>FP.M.X.X.S.BK</v>
      </c>
    </row>
    <row r="576" spans="1:27" x14ac:dyDescent="0.25">
      <c r="A576" s="57">
        <v>8720681604480</v>
      </c>
      <c r="B576" s="15" t="s">
        <v>58</v>
      </c>
      <c r="C576" s="50" t="s">
        <v>1011</v>
      </c>
      <c r="D576" s="28">
        <v>91</v>
      </c>
      <c r="E576" s="30">
        <f>D576*0.85</f>
        <v>77.349999999999994</v>
      </c>
      <c r="F576" s="30">
        <f>D576*0.8</f>
        <v>72.8</v>
      </c>
      <c r="G576" s="17" t="s">
        <v>395</v>
      </c>
      <c r="H576" s="18">
        <v>0.32900000000000001</v>
      </c>
      <c r="I576" s="19">
        <v>3.2</v>
      </c>
      <c r="J576" s="20">
        <v>10.199999999999999</v>
      </c>
      <c r="K576" s="20">
        <v>17</v>
      </c>
      <c r="L576" s="15" t="s">
        <v>4</v>
      </c>
      <c r="M576" s="21">
        <v>0.20900000000000002</v>
      </c>
      <c r="N576" s="15">
        <v>400711</v>
      </c>
      <c r="O576" s="44"/>
      <c r="P576" s="17"/>
      <c r="Q576" s="17" t="s">
        <v>405</v>
      </c>
      <c r="R576" s="17"/>
      <c r="S576" s="17"/>
      <c r="T576" s="17"/>
      <c r="U576" s="17"/>
      <c r="V576" s="17"/>
      <c r="W576" s="17"/>
      <c r="X576" s="17"/>
      <c r="Y576" s="17"/>
      <c r="Z576" s="17"/>
      <c r="AA576" s="1" t="str">
        <f>VLOOKUP(A576,'[1]FritsJurgens 2026.01 Standard'!$A:$B,2,0)</f>
        <v>FP.M.X.X.S.SS</v>
      </c>
    </row>
    <row r="577" spans="1:27" x14ac:dyDescent="0.25">
      <c r="A577" s="57">
        <v>8720681604701</v>
      </c>
      <c r="B577" s="15" t="s">
        <v>59</v>
      </c>
      <c r="C577" s="16" t="s">
        <v>1012</v>
      </c>
      <c r="D577" s="28">
        <v>78.599999999999994</v>
      </c>
      <c r="E577" s="30">
        <f>D577*0.85</f>
        <v>66.809999999999988</v>
      </c>
      <c r="F577" s="30">
        <f>D577*0.8</f>
        <v>62.879999999999995</v>
      </c>
      <c r="G577" s="17" t="s">
        <v>395</v>
      </c>
      <c r="H577" s="18">
        <v>0.32900000000000001</v>
      </c>
      <c r="I577" s="19">
        <v>3.2</v>
      </c>
      <c r="J577" s="20">
        <v>10.199999999999999</v>
      </c>
      <c r="K577" s="20">
        <v>17</v>
      </c>
      <c r="L577" s="15" t="s">
        <v>4</v>
      </c>
      <c r="M577" s="21">
        <v>0.20900000000000002</v>
      </c>
      <c r="N577" s="15"/>
      <c r="O577" s="44"/>
      <c r="P577" s="17"/>
      <c r="Q577" s="17" t="s">
        <v>405</v>
      </c>
      <c r="R577" s="17"/>
      <c r="S577" s="17"/>
      <c r="T577" s="17"/>
      <c r="U577" s="17"/>
      <c r="V577" s="17"/>
      <c r="W577" s="17"/>
      <c r="X577" s="17"/>
      <c r="Y577" s="17"/>
      <c r="Z577" s="17"/>
      <c r="AA577" s="1" t="str">
        <f>VLOOKUP(A577,'[1]FritsJurgens 2026.01 Standard'!$A:$B,2,0)</f>
        <v>FP.M.X.X.SN.SS</v>
      </c>
    </row>
    <row r="578" spans="1:27" x14ac:dyDescent="0.25">
      <c r="A578" s="57">
        <v>8719325751468</v>
      </c>
      <c r="B578" s="15" t="s">
        <v>60</v>
      </c>
      <c r="C578" s="50" t="s">
        <v>381</v>
      </c>
      <c r="D578" s="28">
        <v>91</v>
      </c>
      <c r="E578" s="30">
        <f>D578*0.85</f>
        <v>77.349999999999994</v>
      </c>
      <c r="F578" s="30">
        <f>D578*0.8</f>
        <v>72.8</v>
      </c>
      <c r="G578" s="17" t="s">
        <v>395</v>
      </c>
      <c r="H578" s="18">
        <v>0.30199999999999999</v>
      </c>
      <c r="I578" s="19">
        <v>3.2</v>
      </c>
      <c r="J578" s="20">
        <v>10.199999999999999</v>
      </c>
      <c r="K578" s="20">
        <v>17</v>
      </c>
      <c r="L578" s="15" t="s">
        <v>4</v>
      </c>
      <c r="M578" s="21">
        <v>0.188</v>
      </c>
      <c r="N578" s="15">
        <v>400511</v>
      </c>
      <c r="O578" s="44"/>
      <c r="P578" s="17"/>
      <c r="Q578" s="17" t="s">
        <v>405</v>
      </c>
      <c r="R578" s="17"/>
      <c r="S578" s="17"/>
      <c r="T578" s="17"/>
      <c r="U578" s="17"/>
      <c r="V578" s="17"/>
      <c r="W578" s="17"/>
      <c r="X578" s="17"/>
      <c r="Y578" s="17"/>
      <c r="Z578" s="17"/>
      <c r="AA578" s="1" t="str">
        <f>VLOOKUP(A578,'[1]FritsJurgens 2026.01 Standard'!$A:$B,2,0)</f>
        <v>FP.M.X.X.FR.SS</v>
      </c>
    </row>
    <row r="579" spans="1:27" x14ac:dyDescent="0.25">
      <c r="A579" s="57">
        <v>8719325751475</v>
      </c>
      <c r="B579" s="15" t="s">
        <v>61</v>
      </c>
      <c r="C579" s="50" t="s">
        <v>1013</v>
      </c>
      <c r="D579" s="28">
        <v>91</v>
      </c>
      <c r="E579" s="30">
        <f>D579*0.85</f>
        <v>77.349999999999994</v>
      </c>
      <c r="F579" s="30">
        <f>D579*0.8</f>
        <v>72.8</v>
      </c>
      <c r="G579" s="17" t="s">
        <v>395</v>
      </c>
      <c r="H579" s="18">
        <v>0.30499999999999999</v>
      </c>
      <c r="I579" s="19">
        <v>3.2</v>
      </c>
      <c r="J579" s="20">
        <v>10.199999999999999</v>
      </c>
      <c r="K579" s="20">
        <v>17</v>
      </c>
      <c r="L579" s="15" t="s">
        <v>4</v>
      </c>
      <c r="M579" s="21">
        <v>0.191</v>
      </c>
      <c r="N579" s="15">
        <v>400521</v>
      </c>
      <c r="O579" s="44"/>
      <c r="P579" s="17"/>
      <c r="Q579" s="17" t="s">
        <v>405</v>
      </c>
      <c r="R579" s="17"/>
      <c r="S579" s="17"/>
      <c r="T579" s="17"/>
      <c r="U579" s="17"/>
      <c r="V579" s="17"/>
      <c r="W579" s="17"/>
      <c r="X579" s="17"/>
      <c r="Y579" s="17"/>
      <c r="Z579" s="17"/>
      <c r="AA579" s="1" t="str">
        <f>VLOOKUP(A579,'[1]FritsJurgens 2026.01 Standard'!$A:$B,2,0)</f>
        <v>FP.M.X.X.FS.SS</v>
      </c>
    </row>
    <row r="580" spans="1:27" x14ac:dyDescent="0.25">
      <c r="A580" s="57">
        <v>8720681605357</v>
      </c>
      <c r="B580" s="15" t="s">
        <v>64</v>
      </c>
      <c r="C580" s="16" t="s">
        <v>389</v>
      </c>
      <c r="D580" s="28">
        <v>23.1</v>
      </c>
      <c r="E580" s="30">
        <f>D580*0.85</f>
        <v>19.635000000000002</v>
      </c>
      <c r="F580" s="30">
        <f>D580*0.8</f>
        <v>18.48</v>
      </c>
      <c r="G580" s="17" t="s">
        <v>395</v>
      </c>
      <c r="H580" s="18">
        <v>0.246</v>
      </c>
      <c r="I580" s="19">
        <v>3.2</v>
      </c>
      <c r="J580" s="20">
        <v>10.199999999999999</v>
      </c>
      <c r="K580" s="20">
        <v>34</v>
      </c>
      <c r="L580" s="15" t="s">
        <v>4</v>
      </c>
      <c r="M580" s="21">
        <v>0.13100000000000001</v>
      </c>
      <c r="N580" s="15"/>
      <c r="O580" s="44"/>
      <c r="P580" s="17"/>
      <c r="Q580" s="17" t="s">
        <v>406</v>
      </c>
      <c r="R580" s="17"/>
      <c r="S580" s="17"/>
      <c r="T580" s="17"/>
      <c r="U580" s="17"/>
      <c r="V580" s="17"/>
      <c r="W580" s="17"/>
      <c r="X580" s="17"/>
      <c r="Y580" s="17"/>
      <c r="Z580" s="17"/>
      <c r="AA580" s="1" t="str">
        <f>VLOOKUP(A580,'[1]FritsJurgens 2026.01 Standard'!$A:$B,2,0)</f>
        <v>MT.1Fx.Mount</v>
      </c>
    </row>
    <row r="581" spans="1:27" x14ac:dyDescent="0.25">
      <c r="A581" s="57">
        <v>8720681604497</v>
      </c>
      <c r="B581" s="15" t="s">
        <v>375</v>
      </c>
      <c r="C581" s="16" t="s">
        <v>390</v>
      </c>
      <c r="D581" s="28">
        <v>52.3</v>
      </c>
      <c r="E581" s="30">
        <f>D581*0.85</f>
        <v>44.454999999999998</v>
      </c>
      <c r="F581" s="30">
        <f>D581*0.8</f>
        <v>41.84</v>
      </c>
      <c r="G581" s="17" t="s">
        <v>395</v>
      </c>
      <c r="H581" s="18">
        <v>0</v>
      </c>
      <c r="I581" s="19">
        <v>1.7</v>
      </c>
      <c r="J581" s="20">
        <v>4</v>
      </c>
      <c r="K581" s="20">
        <v>8</v>
      </c>
      <c r="L581" s="15" t="s">
        <v>4</v>
      </c>
      <c r="M581" s="21">
        <v>0</v>
      </c>
      <c r="N581" s="15"/>
      <c r="O581" s="44"/>
      <c r="P581" s="17"/>
      <c r="Q581" s="17" t="s">
        <v>406</v>
      </c>
      <c r="R581" s="17"/>
      <c r="S581" s="17"/>
      <c r="T581" s="17"/>
      <c r="U581" s="17"/>
      <c r="V581" s="17"/>
      <c r="W581" s="17"/>
      <c r="X581" s="17"/>
      <c r="Y581" s="17"/>
      <c r="Z581" s="17"/>
      <c r="AA581" s="1" t="str">
        <f>VLOOKUP(A581,'[1]FritsJurgens 2026.01 Standard'!$A:$B,2,0)</f>
        <v>MT.Adapt.2.N</v>
      </c>
    </row>
    <row r="582" spans="1:27" x14ac:dyDescent="0.25">
      <c r="A582" s="57">
        <v>8718868492173</v>
      </c>
      <c r="B582" s="15" t="s">
        <v>376</v>
      </c>
      <c r="C582" s="50" t="s">
        <v>382</v>
      </c>
      <c r="D582" s="28">
        <v>129.6</v>
      </c>
      <c r="E582" s="30">
        <f>D582*0.85</f>
        <v>110.16</v>
      </c>
      <c r="F582" s="30">
        <f>D582*0.8</f>
        <v>103.68</v>
      </c>
      <c r="G582" s="17" t="s">
        <v>395</v>
      </c>
      <c r="H582" s="18">
        <v>0.98699999999999999</v>
      </c>
      <c r="I582" s="19">
        <v>6.3</v>
      </c>
      <c r="J582" s="20">
        <v>6.3</v>
      </c>
      <c r="K582" s="20">
        <v>120</v>
      </c>
      <c r="L582" s="15" t="s">
        <v>4</v>
      </c>
      <c r="M582" s="21">
        <v>0.70920000000000005</v>
      </c>
      <c r="N582" s="15"/>
      <c r="O582" s="44"/>
      <c r="P582" s="17"/>
      <c r="Q582" s="17" t="s">
        <v>406</v>
      </c>
      <c r="R582" s="17"/>
      <c r="S582" s="17"/>
      <c r="T582" s="17"/>
      <c r="U582" s="17"/>
      <c r="V582" s="17"/>
      <c r="W582" s="17"/>
      <c r="X582" s="17"/>
      <c r="Y582" s="17"/>
      <c r="Z582" s="17"/>
      <c r="AA582" s="1" t="str">
        <f>VLOOKUP(A582,'[1]FritsJurgens 2026.01 Standard'!$A:$B,2,0)</f>
        <v>MT.Hex.1m</v>
      </c>
    </row>
    <row r="583" spans="1:27" x14ac:dyDescent="0.25">
      <c r="A583" s="57">
        <v>8718868492180</v>
      </c>
      <c r="B583" s="15" t="s">
        <v>377</v>
      </c>
      <c r="C583" s="50" t="s">
        <v>383</v>
      </c>
      <c r="D583" s="28">
        <v>233.2</v>
      </c>
      <c r="E583" s="30">
        <f>D583*0.85</f>
        <v>198.22</v>
      </c>
      <c r="F583" s="30">
        <f>D583*0.8</f>
        <v>186.56</v>
      </c>
      <c r="G583" s="17" t="s">
        <v>395</v>
      </c>
      <c r="H583" s="18">
        <v>2.6680000000000001</v>
      </c>
      <c r="I583" s="19">
        <v>6.3</v>
      </c>
      <c r="J583" s="20">
        <v>6.3</v>
      </c>
      <c r="K583" s="20">
        <v>220</v>
      </c>
      <c r="L583" s="15" t="s">
        <v>4</v>
      </c>
      <c r="M583" s="21">
        <v>1.3872000000000002</v>
      </c>
      <c r="N583" s="15"/>
      <c r="O583" s="44"/>
      <c r="P583" s="17"/>
      <c r="Q583" s="17" t="s">
        <v>406</v>
      </c>
      <c r="R583" s="17"/>
      <c r="S583" s="17"/>
      <c r="T583" s="17"/>
      <c r="U583" s="17"/>
      <c r="V583" s="17"/>
      <c r="W583" s="17"/>
      <c r="X583" s="17"/>
      <c r="Y583" s="17"/>
      <c r="Z583" s="17"/>
      <c r="AA583" s="1" t="str">
        <f>VLOOKUP(A583,'[1]FritsJurgens 2026.01 Standard'!$A:$B,2,0)</f>
        <v>MT.Hex.2m</v>
      </c>
    </row>
    <row r="584" spans="1:27" x14ac:dyDescent="0.25">
      <c r="A584" s="57"/>
      <c r="B584" s="15" t="s">
        <v>533</v>
      </c>
      <c r="C584" s="50" t="s">
        <v>534</v>
      </c>
      <c r="D584" s="28">
        <v>20.9</v>
      </c>
      <c r="E584" s="30">
        <f>D584*0.85</f>
        <v>17.764999999999997</v>
      </c>
      <c r="F584" s="30">
        <f>D584*0.8</f>
        <v>16.72</v>
      </c>
      <c r="G584" s="1" t="s">
        <v>395</v>
      </c>
      <c r="H584" s="17">
        <v>0.79900000000000004</v>
      </c>
      <c r="I584" s="19">
        <v>2</v>
      </c>
      <c r="J584" s="20">
        <v>48</v>
      </c>
      <c r="K584" s="20">
        <v>37</v>
      </c>
      <c r="L584" s="15" t="s">
        <v>4</v>
      </c>
      <c r="M584" s="43">
        <v>0.79900000000000004</v>
      </c>
      <c r="N584" s="15"/>
      <c r="O584" s="44"/>
      <c r="P584" s="17"/>
      <c r="Q584" s="17" t="s">
        <v>406</v>
      </c>
      <c r="R584" s="17"/>
      <c r="S584" s="17"/>
      <c r="T584" s="17"/>
      <c r="U584" s="17"/>
      <c r="V584" s="17"/>
      <c r="W584" s="17"/>
      <c r="X584" s="17"/>
      <c r="Y584" s="17"/>
      <c r="Z584" s="17"/>
      <c r="AA584" s="1" t="str">
        <f>VLOOKUP(A584,'[1]FritsJurgens 2026.01 Standard'!$A:$B,2,0)</f>
        <v>MT.ST.Box</v>
      </c>
    </row>
    <row r="585" spans="1:27" x14ac:dyDescent="0.25">
      <c r="A585" s="57">
        <v>8718868492838</v>
      </c>
      <c r="B585" s="15" t="s">
        <v>91</v>
      </c>
      <c r="C585" s="50" t="s">
        <v>384</v>
      </c>
      <c r="D585" s="28">
        <v>23.1</v>
      </c>
      <c r="E585" s="30">
        <f>D585*0.85</f>
        <v>19.635000000000002</v>
      </c>
      <c r="F585" s="30">
        <f>D585*0.8</f>
        <v>18.48</v>
      </c>
      <c r="G585" s="17" t="s">
        <v>395</v>
      </c>
      <c r="H585" s="18">
        <v>0.34300000000000003</v>
      </c>
      <c r="I585" s="19">
        <v>3.2</v>
      </c>
      <c r="J585" s="20">
        <v>10.199999999999999</v>
      </c>
      <c r="K585" s="20">
        <v>34</v>
      </c>
      <c r="L585" s="15" t="s">
        <v>4</v>
      </c>
      <c r="M585" s="21">
        <v>0.22800000000000001</v>
      </c>
      <c r="N585" s="15"/>
      <c r="O585" s="44"/>
      <c r="P585" s="17"/>
      <c r="Q585" s="17" t="s">
        <v>406</v>
      </c>
      <c r="R585" s="17"/>
      <c r="S585" s="17"/>
      <c r="T585" s="17"/>
      <c r="U585" s="17"/>
      <c r="V585" s="17"/>
      <c r="W585" s="17"/>
      <c r="X585" s="17"/>
      <c r="Y585" s="17"/>
      <c r="Z585" s="17"/>
      <c r="AA585" s="1" t="str">
        <f>VLOOKUP(A585,'[1]FritsJurgens 2026.01 Standard'!$A:$B,2,0)</f>
        <v>MT.M+.Mount</v>
      </c>
    </row>
    <row r="586" spans="1:27" x14ac:dyDescent="0.25">
      <c r="A586" s="57">
        <v>8718868492166</v>
      </c>
      <c r="B586" s="15" t="s">
        <v>378</v>
      </c>
      <c r="C586" s="50" t="s">
        <v>385</v>
      </c>
      <c r="D586" s="28">
        <v>91</v>
      </c>
      <c r="E586" s="30">
        <f>D586*0.85</f>
        <v>77.349999999999994</v>
      </c>
      <c r="F586" s="30">
        <f>D586*0.8</f>
        <v>72.8</v>
      </c>
      <c r="G586" s="17" t="s">
        <v>395</v>
      </c>
      <c r="H586" s="18">
        <v>0.19500000000000001</v>
      </c>
      <c r="I586" s="19">
        <v>4.5999999999999996</v>
      </c>
      <c r="J586" s="20">
        <v>8.3000000000000007</v>
      </c>
      <c r="K586" s="20">
        <v>13</v>
      </c>
      <c r="L586" s="15" t="s">
        <v>4</v>
      </c>
      <c r="M586" s="21">
        <v>9.4E-2</v>
      </c>
      <c r="N586" s="15"/>
      <c r="O586" s="44"/>
      <c r="P586" s="17"/>
      <c r="Q586" s="17" t="s">
        <v>406</v>
      </c>
      <c r="R586" s="17"/>
      <c r="S586" s="17"/>
      <c r="T586" s="17"/>
      <c r="U586" s="17"/>
      <c r="V586" s="17"/>
      <c r="W586" s="17"/>
      <c r="X586" s="17"/>
      <c r="Y586" s="17"/>
      <c r="Z586" s="17"/>
      <c r="AA586" s="1" t="str">
        <f>VLOOKUP(A586,'[1]FritsJurgens 2026.01 Standard'!$A:$B,2,0)</f>
        <v>MT.Mag.BK</v>
      </c>
    </row>
    <row r="587" spans="1:27" x14ac:dyDescent="0.25">
      <c r="A587" s="57">
        <v>8718868492159</v>
      </c>
      <c r="B587" s="15" t="s">
        <v>379</v>
      </c>
      <c r="C587" s="50" t="s">
        <v>386</v>
      </c>
      <c r="D587" s="28">
        <v>78.400000000000006</v>
      </c>
      <c r="E587" s="30">
        <f>D587*0.85</f>
        <v>66.64</v>
      </c>
      <c r="F587" s="30">
        <f>D587*0.8</f>
        <v>62.720000000000006</v>
      </c>
      <c r="G587" s="17" t="s">
        <v>395</v>
      </c>
      <c r="H587" s="18">
        <v>0.19500000000000001</v>
      </c>
      <c r="I587" s="19">
        <v>4.5999999999999996</v>
      </c>
      <c r="J587" s="20">
        <v>8.3000000000000007</v>
      </c>
      <c r="K587" s="20">
        <v>13</v>
      </c>
      <c r="L587" s="15" t="s">
        <v>4</v>
      </c>
      <c r="M587" s="21">
        <v>9.4E-2</v>
      </c>
      <c r="N587" s="15"/>
      <c r="O587" s="44"/>
      <c r="P587" s="17"/>
      <c r="Q587" s="17" t="s">
        <v>406</v>
      </c>
      <c r="R587" s="17"/>
      <c r="S587" s="17"/>
      <c r="T587" s="17"/>
      <c r="U587" s="17"/>
      <c r="V587" s="17"/>
      <c r="W587" s="17"/>
      <c r="X587" s="17"/>
      <c r="Y587" s="17"/>
      <c r="Z587" s="17"/>
      <c r="AA587" s="1" t="str">
        <f>VLOOKUP(A587,'[1]FritsJurgens 2026.01 Standard'!$A:$B,2,0)</f>
        <v>MT.Mag.SS</v>
      </c>
    </row>
    <row r="588" spans="1:27" x14ac:dyDescent="0.25">
      <c r="A588" s="57"/>
      <c r="B588" s="15" t="s">
        <v>535</v>
      </c>
      <c r="C588" s="50" t="s">
        <v>536</v>
      </c>
      <c r="D588" s="28">
        <v>20.9</v>
      </c>
      <c r="E588" s="30">
        <f>D588*0.85</f>
        <v>17.764999999999997</v>
      </c>
      <c r="F588" s="30">
        <f>D588*0.8</f>
        <v>16.72</v>
      </c>
      <c r="G588" s="17" t="s">
        <v>395</v>
      </c>
      <c r="H588" s="18">
        <v>0.79900000000000004</v>
      </c>
      <c r="I588" s="20">
        <v>2</v>
      </c>
      <c r="J588" s="20">
        <v>48</v>
      </c>
      <c r="K588" s="20">
        <v>37</v>
      </c>
      <c r="L588" s="15" t="s">
        <v>537</v>
      </c>
      <c r="M588" s="21">
        <v>0.79900000000000004</v>
      </c>
      <c r="N588" s="15"/>
      <c r="O588" s="44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" t="str">
        <f>VLOOKUP(A588,'[1]FritsJurgens 2026.01 Standard'!$A:$B,2,0)</f>
        <v>MT.ST.Box</v>
      </c>
    </row>
    <row r="589" spans="1:27" x14ac:dyDescent="0.25">
      <c r="A589" s="57"/>
      <c r="B589" s="15" t="s">
        <v>538</v>
      </c>
      <c r="C589" s="50" t="s">
        <v>539</v>
      </c>
      <c r="D589" s="28">
        <v>20.9</v>
      </c>
      <c r="E589" s="30">
        <f>D589*0.85</f>
        <v>17.764999999999997</v>
      </c>
      <c r="F589" s="30">
        <f>D589*0.8</f>
        <v>16.72</v>
      </c>
      <c r="G589" s="17" t="s">
        <v>395</v>
      </c>
      <c r="H589" s="18">
        <v>0.78700000000000003</v>
      </c>
      <c r="I589" s="20">
        <v>2</v>
      </c>
      <c r="J589" s="20">
        <v>48</v>
      </c>
      <c r="K589" s="20">
        <v>37</v>
      </c>
      <c r="L589" s="15" t="s">
        <v>537</v>
      </c>
      <c r="M589" s="21">
        <v>0.78700000000000003</v>
      </c>
      <c r="N589" s="15"/>
      <c r="O589" s="44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" t="str">
        <f>VLOOKUP(A589,'[1]FritsJurgens 2026.01 Standard'!$A:$B,2,0)</f>
        <v>MT.ST.Box</v>
      </c>
    </row>
    <row r="590" spans="1:27" x14ac:dyDescent="0.25">
      <c r="A590" s="57">
        <v>8718868492616</v>
      </c>
      <c r="B590" s="15" t="s">
        <v>365</v>
      </c>
      <c r="C590" s="50" t="s">
        <v>387</v>
      </c>
      <c r="D590" s="28">
        <v>23.1</v>
      </c>
      <c r="E590" s="30">
        <f>D590*0.85</f>
        <v>19.635000000000002</v>
      </c>
      <c r="F590" s="30">
        <f>D590*0.8</f>
        <v>18.48</v>
      </c>
      <c r="G590" s="17" t="s">
        <v>395</v>
      </c>
      <c r="H590" s="18">
        <v>0.32200000000000001</v>
      </c>
      <c r="I590" s="19">
        <v>3.2</v>
      </c>
      <c r="J590" s="20">
        <v>10.199999999999999</v>
      </c>
      <c r="K590" s="20">
        <v>34</v>
      </c>
      <c r="L590" s="15" t="s">
        <v>4</v>
      </c>
      <c r="M590" s="21">
        <v>0.20700000000000002</v>
      </c>
      <c r="N590" s="15"/>
      <c r="O590" s="44"/>
      <c r="P590" s="17" t="s">
        <v>8</v>
      </c>
      <c r="Q590" s="17" t="s">
        <v>406</v>
      </c>
      <c r="R590" s="17"/>
      <c r="S590" s="17"/>
      <c r="T590" s="17"/>
      <c r="U590" s="17"/>
      <c r="V590" s="17"/>
      <c r="W590" s="17"/>
      <c r="X590" s="17"/>
      <c r="Y590" s="17"/>
      <c r="Z590" s="17"/>
      <c r="AA590" s="1" t="str">
        <f>VLOOKUP(A590,'[1]FritsJurgens 2026.01 Standard'!$A:$B,2,0)</f>
        <v>MT.S3.Mount</v>
      </c>
    </row>
    <row r="591" spans="1:27" x14ac:dyDescent="0.25">
      <c r="A591" s="57">
        <v>8720681607979</v>
      </c>
      <c r="B591" s="15" t="s">
        <v>380</v>
      </c>
      <c r="C591" s="50" t="s">
        <v>388</v>
      </c>
      <c r="D591" s="28">
        <v>14.7</v>
      </c>
      <c r="E591" s="30">
        <f>D591*0.85</f>
        <v>12.494999999999999</v>
      </c>
      <c r="F591" s="30">
        <f>D591*0.8</f>
        <v>11.76</v>
      </c>
      <c r="G591" s="17" t="s">
        <v>395</v>
      </c>
      <c r="H591" s="18">
        <v>0.45</v>
      </c>
      <c r="I591" s="19">
        <v>5.3</v>
      </c>
      <c r="J591" s="20">
        <v>5.3</v>
      </c>
      <c r="K591" s="20">
        <v>50.2</v>
      </c>
      <c r="L591" s="15">
        <v>82041100</v>
      </c>
      <c r="M591" s="21">
        <v>0.45</v>
      </c>
      <c r="N591" s="15"/>
      <c r="O591" s="44"/>
      <c r="P591" s="17" t="s">
        <v>8</v>
      </c>
      <c r="Q591" s="17" t="s">
        <v>407</v>
      </c>
      <c r="R591" s="17"/>
      <c r="S591" s="17"/>
      <c r="T591" s="17"/>
      <c r="U591" s="17"/>
      <c r="V591" s="17"/>
      <c r="W591" s="17"/>
      <c r="X591" s="17"/>
      <c r="Y591" s="17"/>
      <c r="Z591" s="17"/>
      <c r="AA591" s="1" t="str">
        <f>VLOOKUP(A591,'[1]FritsJurgens 2026.01 Standard'!$A:$B,2,0)</f>
        <v>TO.M</v>
      </c>
    </row>
  </sheetData>
  <autoFilter ref="B2:Z591" xr:uid="{C5B2BE09-718B-4A3E-ADA6-323E09397CD6}"/>
  <mergeCells count="1">
    <mergeCell ref="E1:F1"/>
  </mergeCells>
  <phoneticPr fontId="10" type="noConversion"/>
  <pageMargins left="0.23622047244094491" right="0.15748031496062992" top="0.35433070866141736" bottom="0.39370078740157483" header="0.19685039370078741" footer="0.23622047244094491"/>
  <pageSetup paperSize="9" scale="76" fitToHeight="0" orientation="landscape" r:id="rId1"/>
  <headerFooter>
    <oddHeader>&amp;CFRITSJURGENS®</oddHeader>
    <oddFooter>&amp;L&amp;P/&amp;N&amp;Rod 1.1.2026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66D5E67BBBC478998A3815D7A68E2" ma:contentTypeVersion="16" ma:contentTypeDescription="Een nieuw document maken." ma:contentTypeScope="" ma:versionID="863006c5cb9e47bc1ee8ff6448b29aeb">
  <xsd:schema xmlns:xsd="http://www.w3.org/2001/XMLSchema" xmlns:xs="http://www.w3.org/2001/XMLSchema" xmlns:p="http://schemas.microsoft.com/office/2006/metadata/properties" xmlns:ns2="850c7d1b-ce03-4439-b3f3-cecadb7913ff" xmlns:ns3="9ab663d7-bb3a-4e6b-a4dd-aeebe07c2df1" targetNamespace="http://schemas.microsoft.com/office/2006/metadata/properties" ma:root="true" ma:fieldsID="18872c4429694856367ee6c73dd01a65" ns2:_="" ns3:_="">
    <xsd:import namespace="850c7d1b-ce03-4439-b3f3-cecadb7913ff"/>
    <xsd:import namespace="9ab663d7-bb3a-4e6b-a4dd-aeebe07c2d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c7d1b-ce03-4439-b3f3-cecadb791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47a3a18-6432-4161-b133-03b75f7af1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663d7-bb3a-4e6b-a4dd-aeebe07c2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1f0eb5-9107-4373-9317-7a48c6042d73}" ma:internalName="TaxCatchAll" ma:showField="CatchAllData" ma:web="9ab663d7-bb3a-4e6b-a4dd-aeebe07c2d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C6129-C8F1-4287-A253-3CDBE35DF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BBAF9-3D0C-4D9A-92CF-E446AC37C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c7d1b-ce03-4439-b3f3-cecadb7913ff"/>
    <ds:schemaRef ds:uri="9ab663d7-bb3a-4e6b-a4dd-aeebe07c2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FritsJurgens 2025.01</vt:lpstr>
      <vt:lpstr>'FritsJurgens 2025.01'!Názvy_tisku</vt:lpstr>
      <vt:lpstr>'FritsJurgens 2025.01'!Oblast_tisku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Hans-Peter Oort</dc:creator>
  <cp:keywords/>
  <dc:description/>
  <cp:lastModifiedBy>Sarka Kellnerova</cp:lastModifiedBy>
  <cp:revision/>
  <cp:lastPrinted>2025-12-01T12:05:41Z</cp:lastPrinted>
  <dcterms:created xsi:type="dcterms:W3CDTF">2023-04-17T05:36:49Z</dcterms:created>
  <dcterms:modified xsi:type="dcterms:W3CDTF">2025-12-01T12:06:53Z</dcterms:modified>
  <cp:category/>
  <cp:contentStatus/>
</cp:coreProperties>
</file>